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375" windowWidth="15360" windowHeight="6945" tabRatio="712"/>
  </bookViews>
  <sheets>
    <sheet name="Summary of accounts" sheetId="1" r:id="rId1"/>
    <sheet name="Detail of accounts" sheetId="2" r:id="rId2"/>
    <sheet name="Sheet3" sheetId="3" r:id="rId3"/>
  </sheets>
  <definedNames>
    <definedName name="_xlnm.Print_Area" localSheetId="1">'Detail of accounts'!$A$1:$D$398</definedName>
  </definedNames>
  <calcPr calcId="124519"/>
</workbook>
</file>

<file path=xl/calcChain.xml><?xml version="1.0" encoding="utf-8"?>
<calcChain xmlns="http://schemas.openxmlformats.org/spreadsheetml/2006/main">
  <c r="C54" i="1"/>
  <c r="C66"/>
  <c r="C110" i="2"/>
  <c r="C29"/>
  <c r="C209"/>
  <c r="C274"/>
  <c r="C267"/>
  <c r="C307"/>
  <c r="C201" l="1"/>
  <c r="C360" l="1"/>
  <c r="C342" l="1"/>
  <c r="C347"/>
  <c r="C143"/>
  <c r="C46"/>
  <c r="C349" l="1"/>
  <c r="C65"/>
  <c r="C67" s="1"/>
  <c r="F13" i="1"/>
  <c r="C323" i="2"/>
  <c r="C145"/>
  <c r="C291"/>
  <c r="C176"/>
  <c r="C92"/>
  <c r="C112" s="1"/>
  <c r="C81"/>
  <c r="C48"/>
  <c r="C152"/>
  <c r="C154" s="1"/>
  <c r="C169"/>
  <c r="C171" s="1"/>
  <c r="C179" s="1"/>
  <c r="C228"/>
  <c r="C238"/>
  <c r="C240" s="1"/>
  <c r="C21" i="1"/>
  <c r="C4" i="2"/>
  <c r="C31" l="1"/>
  <c r="C70" i="1"/>
</calcChain>
</file>

<file path=xl/sharedStrings.xml><?xml version="1.0" encoding="utf-8"?>
<sst xmlns="http://schemas.openxmlformats.org/spreadsheetml/2006/main" count="295" uniqueCount="224">
  <si>
    <t>Total Made</t>
  </si>
  <si>
    <t>Profit</t>
  </si>
  <si>
    <t>Total</t>
  </si>
  <si>
    <t>Amount Spent</t>
  </si>
  <si>
    <t xml:space="preserve">Total </t>
  </si>
  <si>
    <t>Total amounts paid</t>
  </si>
  <si>
    <t>Teacher Appreciation</t>
  </si>
  <si>
    <t>Skate City</t>
  </si>
  <si>
    <t>Beginning Balance</t>
  </si>
  <si>
    <t xml:space="preserve">Target                                                                      </t>
  </si>
  <si>
    <t xml:space="preserve"> Box Tops                                                                        </t>
  </si>
  <si>
    <t>Recycling Bill</t>
  </si>
  <si>
    <t>Recycling</t>
  </si>
  <si>
    <t>Fall Fundraiser</t>
  </si>
  <si>
    <t>Target</t>
  </si>
  <si>
    <t>Box Tops</t>
  </si>
  <si>
    <t>Spring Carnival</t>
  </si>
  <si>
    <t>Expenses</t>
  </si>
  <si>
    <t>Total Spent</t>
  </si>
  <si>
    <t>Total profit</t>
  </si>
  <si>
    <t>PTO allocation of funds</t>
  </si>
  <si>
    <t xml:space="preserve">Halloween </t>
  </si>
  <si>
    <t>Box Tops/Campbells/Tyson (postage, class parties)</t>
  </si>
  <si>
    <t>Hospitality</t>
  </si>
  <si>
    <t xml:space="preserve">Funds to carry over </t>
  </si>
  <si>
    <t>Total working budget for PTO</t>
  </si>
  <si>
    <t xml:space="preserve">30% of income allocated to working PTO </t>
  </si>
  <si>
    <t>Income left to work with</t>
  </si>
  <si>
    <t>70% of income allocated to school purchases</t>
  </si>
  <si>
    <t>Approved School Purchases</t>
  </si>
  <si>
    <t>Budgets in sync</t>
  </si>
  <si>
    <t>Allocation for purchases</t>
  </si>
  <si>
    <t>Allocation for Recycling</t>
  </si>
  <si>
    <t>Amount left for allocation</t>
  </si>
  <si>
    <t>Allocation for Hospitality</t>
  </si>
  <si>
    <t>Amount left for Hospitality</t>
  </si>
  <si>
    <t>70% of income allocated for school purchases</t>
  </si>
  <si>
    <t xml:space="preserve">Amount left </t>
  </si>
  <si>
    <t>Amount left from allocation</t>
  </si>
  <si>
    <t>Purchases</t>
  </si>
  <si>
    <t>Amount Made</t>
  </si>
  <si>
    <t>Allocation for purchases (postage and class parties)</t>
  </si>
  <si>
    <t>Total Deposited</t>
  </si>
  <si>
    <t>School Purchases</t>
  </si>
  <si>
    <t>Total in PTO account</t>
  </si>
  <si>
    <t xml:space="preserve">Spring Carnival                                                             May </t>
  </si>
  <si>
    <t>Balance Budget with Office</t>
  </si>
  <si>
    <t xml:space="preserve"> </t>
  </si>
  <si>
    <t>Paid for Merchandise</t>
  </si>
  <si>
    <t>TerraCycle</t>
  </si>
  <si>
    <t>King Soopers Cards</t>
  </si>
  <si>
    <t>Total Profit</t>
  </si>
  <si>
    <t>Operating Expenses</t>
  </si>
  <si>
    <t>Recycling May, June, 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</si>
  <si>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</si>
  <si>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</si>
  <si>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</si>
  <si>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</si>
  <si>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</si>
  <si>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</si>
  <si>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</si>
  <si>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</si>
  <si>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</si>
  <si>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Teacher Appreciation Week</t>
  </si>
  <si>
    <t>Costs of Card Reorders</t>
  </si>
  <si>
    <t>Holiday Boutique</t>
  </si>
  <si>
    <t>Cash</t>
  </si>
  <si>
    <t>Halloween</t>
  </si>
  <si>
    <t>Total profits, cash, checks and coin</t>
  </si>
  <si>
    <t xml:space="preserve">Fall Fundraiser                                                                </t>
  </si>
  <si>
    <t>Income Earned</t>
  </si>
  <si>
    <t>check 6/13/12</t>
  </si>
  <si>
    <t>check 9/5/12</t>
  </si>
  <si>
    <t>Spirit Night 9/10/12</t>
  </si>
  <si>
    <t>Online donations</t>
  </si>
  <si>
    <t>Prizes</t>
  </si>
  <si>
    <t>Deposit</t>
  </si>
  <si>
    <t>Target gift cards</t>
  </si>
  <si>
    <t>Boondocks gift cards</t>
  </si>
  <si>
    <t>Scholastic Books</t>
  </si>
  <si>
    <t>Book Fair</t>
  </si>
  <si>
    <t>Fall Conferences 2012</t>
  </si>
  <si>
    <t>Total Sales=$6667.35, Scholastic dollars $858.68</t>
  </si>
  <si>
    <t>Cash Profit from book fair</t>
  </si>
  <si>
    <t xml:space="preserve">Trunk or Treat                         </t>
  </si>
  <si>
    <t>Parent Teacher Conferences</t>
  </si>
  <si>
    <t>Walmart</t>
  </si>
  <si>
    <t>Smiling Moose</t>
  </si>
  <si>
    <t>Book Fair - Fall Conferences</t>
  </si>
  <si>
    <t>Trick or Treat Night/Fazoli's</t>
  </si>
  <si>
    <t>Fazoli's</t>
  </si>
  <si>
    <t>Checks</t>
  </si>
  <si>
    <t>Spirit Night 12/4/12</t>
  </si>
  <si>
    <t>Kadence Graphics (shirts/bags)</t>
  </si>
  <si>
    <t xml:space="preserve">Fundraiser Fees </t>
  </si>
  <si>
    <t>Office Max - printing</t>
  </si>
  <si>
    <t>Office Max - envelopes/labels</t>
  </si>
  <si>
    <t>Office Max - printing/ink</t>
  </si>
  <si>
    <t>donation</t>
  </si>
  <si>
    <t>Cash/check</t>
  </si>
  <si>
    <t>PTO meeting food 10/3/12</t>
  </si>
  <si>
    <t>Little Ceaser's (box tops-Dudgeon)</t>
  </si>
  <si>
    <t>Office Max - shipping</t>
  </si>
  <si>
    <t>Micheals (decorations)</t>
  </si>
  <si>
    <t>Party City (decorations)</t>
  </si>
  <si>
    <t>Dollar Store (decorations)</t>
  </si>
  <si>
    <t>Fazoli's (food)</t>
  </si>
  <si>
    <t>Walmart (drinks/ice)</t>
  </si>
  <si>
    <t>King Soopers (decorations - L. Hadaway)</t>
  </si>
  <si>
    <t>Spirit Night stickers/paper (J. Liu)</t>
  </si>
  <si>
    <t>Pizza party for most sales (Dudgeon)</t>
  </si>
  <si>
    <t>Limo Ride</t>
  </si>
  <si>
    <t>Yogurt Yum (Limo Ride)</t>
  </si>
  <si>
    <t>Specialty Incentives (water bottles)</t>
  </si>
  <si>
    <t xml:space="preserve">Spirit Nights </t>
  </si>
  <si>
    <t>Chick-Fil-A 11/8/12</t>
  </si>
  <si>
    <t>Yogurt Yum 10/24/12</t>
  </si>
  <si>
    <t>CiCi's Pizza 10/9/12</t>
  </si>
  <si>
    <t>Sonic 9/13/12</t>
  </si>
  <si>
    <t>Total Purchases</t>
  </si>
  <si>
    <t>Total Cost</t>
  </si>
  <si>
    <t>Spirit Nights</t>
  </si>
  <si>
    <t>Trunk or Treat</t>
  </si>
  <si>
    <t>Marquis Letters (9/27/12)</t>
  </si>
  <si>
    <t>Cub scouts room fee</t>
  </si>
  <si>
    <t>Little Ceaser's (Read,Run,Roar-Dudgeon)</t>
  </si>
  <si>
    <t>Bus Fee for field trips (~ $6000)</t>
  </si>
  <si>
    <t>check 11/27/12</t>
  </si>
  <si>
    <t>Panda Express 11/29/12</t>
  </si>
  <si>
    <t>Earnings</t>
  </si>
  <si>
    <t>Fall Submission 12/2012</t>
  </si>
  <si>
    <t>Goodwill Fundraiser</t>
  </si>
  <si>
    <t>Gallery-on-the-Go 2/1/13</t>
  </si>
  <si>
    <t>Culver's 2/20/23</t>
  </si>
  <si>
    <t>Sonic 5/14/13</t>
  </si>
  <si>
    <t>Shoparoo</t>
  </si>
  <si>
    <t>Spring Conferences 2013</t>
  </si>
  <si>
    <t>Tyson A+ Labels</t>
  </si>
  <si>
    <t>Fall Submission 2012</t>
  </si>
  <si>
    <t>Texas Roadhouse 1/17/13</t>
  </si>
  <si>
    <t>Target (goodie bags)</t>
  </si>
  <si>
    <t xml:space="preserve">Walmart (goodie bags) </t>
  </si>
  <si>
    <t>Treasure Chest prizes (17.64 GC)</t>
  </si>
  <si>
    <t>Walmart (goodie bags, water bottles, binders)</t>
  </si>
  <si>
    <t>Gallery on the go refreshments</t>
  </si>
  <si>
    <t>Target (lunch) $52.93 target GC</t>
  </si>
  <si>
    <t>Chick-fil-A lunch</t>
  </si>
  <si>
    <t>walmart (lunch)</t>
  </si>
  <si>
    <t>Preschool box top prizes</t>
  </si>
  <si>
    <t>party supplies</t>
  </si>
  <si>
    <t>Ink and paper</t>
  </si>
  <si>
    <t>credit for ink</t>
  </si>
  <si>
    <t>Office supplies</t>
  </si>
  <si>
    <t>shipping</t>
  </si>
  <si>
    <t>Donation to Student Council</t>
  </si>
  <si>
    <t>cub scouts room fee 1/16/13 = $20.00</t>
  </si>
  <si>
    <t>1 st grade field trip to Arvada Center 11/27/12</t>
  </si>
  <si>
    <t>2nd grade field trip to Arvada Center 11/2/12</t>
  </si>
  <si>
    <t>popsicle party - Moore &amp; Simpson</t>
  </si>
  <si>
    <t>Ipads (10 = $5,000.00)</t>
  </si>
  <si>
    <t>Book Fair - Spring Conferences</t>
  </si>
  <si>
    <t>Bake Sale - Spring</t>
  </si>
  <si>
    <t>Cash Profit from Book Fair</t>
  </si>
  <si>
    <t>Spirit Night 2/28/13</t>
  </si>
  <si>
    <t>check 2/27/13</t>
  </si>
  <si>
    <t>Bake Sale</t>
  </si>
  <si>
    <t>Spring Conferences</t>
  </si>
  <si>
    <t>Conference (book fair/bake sale) Banners</t>
  </si>
  <si>
    <t>Harford pizza party</t>
  </si>
  <si>
    <t>Box Top Prizes</t>
  </si>
  <si>
    <t>LCD projectors for SPED</t>
  </si>
  <si>
    <t>Postage/Shipping</t>
  </si>
  <si>
    <t>Parties</t>
  </si>
  <si>
    <t>Treasure Box Prizes</t>
  </si>
  <si>
    <t>spring submission</t>
  </si>
  <si>
    <t>Supplies</t>
  </si>
  <si>
    <t>Fall Conferences</t>
  </si>
  <si>
    <t>Walmart -  credit</t>
  </si>
  <si>
    <t>popsicle party - Donabella, DeLaRosa, Stephens</t>
  </si>
  <si>
    <t>March 16 Fundraiser</t>
  </si>
  <si>
    <t>2nd grade field trip to Musuem 3/13</t>
  </si>
  <si>
    <t>3rd grade field trip to</t>
  </si>
  <si>
    <t xml:space="preserve">4th grade field trip to </t>
  </si>
  <si>
    <t xml:space="preserve">Music field trip to </t>
  </si>
  <si>
    <t>Preschool field trip to</t>
  </si>
  <si>
    <t>Car Donation</t>
  </si>
  <si>
    <t>Silent Auction</t>
  </si>
  <si>
    <t>Michaels</t>
  </si>
  <si>
    <t>Profit from Silent Auction</t>
  </si>
  <si>
    <t>refund - Michaels</t>
  </si>
  <si>
    <t>Spring Submission 4/2013</t>
  </si>
  <si>
    <t>Face Painters</t>
  </si>
  <si>
    <t>DJ</t>
  </si>
  <si>
    <t>Fun Services</t>
  </si>
  <si>
    <t>Walmart (water, fruit)</t>
  </si>
  <si>
    <t>Walmart (ice)</t>
  </si>
  <si>
    <t>Dollar Store (frames)</t>
  </si>
  <si>
    <t>Profit from Carnival Sales</t>
  </si>
  <si>
    <t xml:space="preserve">Learning A to Z </t>
  </si>
  <si>
    <t>Family Shirts</t>
  </si>
  <si>
    <t>Staff Jackets</t>
  </si>
  <si>
    <t>Studies Weekly for 5th grade</t>
  </si>
  <si>
    <t>Love &amp; Logic Parenting Series for Parenting Classes</t>
  </si>
  <si>
    <t>Santa Shop</t>
  </si>
  <si>
    <t>Refund from Scholastic</t>
  </si>
  <si>
    <t>Total Sales=$7422.85, Scholastic dollars=$2236.64</t>
  </si>
  <si>
    <t>Book Fair Deposit</t>
  </si>
  <si>
    <t>Payment made to Scholastic 1477.79</t>
  </si>
  <si>
    <t>Pizza party - Beach</t>
  </si>
  <si>
    <t>Pizza party - Taylor</t>
  </si>
  <si>
    <t>party supplies (Walmart)</t>
  </si>
  <si>
    <t>Denver Bronco Shop (Ball &amp; Helmet)</t>
  </si>
  <si>
    <t>Walmart (reimb for J. Liu)</t>
  </si>
  <si>
    <t>S&amp;G Sign (Carnival Banner)</t>
  </si>
  <si>
    <t>Silent Auction Winning Bid Total ($3016.00)</t>
  </si>
  <si>
    <t xml:space="preserve">Total cost of merchandise </t>
  </si>
  <si>
    <t>Spirit Night 4/24/13</t>
  </si>
  <si>
    <t>Summer Cards</t>
  </si>
  <si>
    <t>Total Earnings</t>
  </si>
  <si>
    <t>Mimi's Café  4/11/13 (~ $55)</t>
  </si>
  <si>
    <t>Custodial Overtime</t>
  </si>
  <si>
    <t>Book Fairs</t>
  </si>
  <si>
    <t>PTO Summary of All Accounts 2012-2013</t>
  </si>
  <si>
    <t>Spring Carnival/Silent Auction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</si>
</sst>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28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2"/>
      <name val="Times New Roman"/>
      <family val="1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Cambria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b/>
      <sz val="12"/>
      <color rgb="FF00B05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69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/>
    <xf numFmtId="0" fontId="1" fillId="0" borderId="1" xfId="0" applyFont="1" applyBorder="1" applyAlignment="1">
      <alignment wrapText="1"/>
    </xf>
    <xf numFmtId="164" fontId="1" fillId="0" borderId="2" xfId="0" applyNumberFormat="1" applyFont="1" applyBorder="1"/>
    <xf numFmtId="0" fontId="1" fillId="0" borderId="3" xfId="0" applyFont="1" applyBorder="1" applyAlignment="1">
      <alignment wrapText="1"/>
    </xf>
    <xf numFmtId="164" fontId="1" fillId="0" borderId="4" xfId="0" applyNumberFormat="1" applyFont="1" applyBorder="1"/>
    <xf numFmtId="0" fontId="4" fillId="0" borderId="3" xfId="0" applyFont="1" applyBorder="1" applyAlignment="1">
      <alignment wrapText="1"/>
    </xf>
    <xf numFmtId="164" fontId="4" fillId="0" borderId="4" xfId="0" applyNumberFormat="1" applyFont="1" applyBorder="1"/>
    <xf numFmtId="0" fontId="4" fillId="0" borderId="5" xfId="0" applyFont="1" applyBorder="1" applyAlignment="1">
      <alignment wrapText="1"/>
    </xf>
    <xf numFmtId="164" fontId="4" fillId="0" borderId="6" xfId="0" applyNumberFormat="1" applyFont="1" applyBorder="1"/>
    <xf numFmtId="0" fontId="4" fillId="0" borderId="0" xfId="0" applyFont="1" applyBorder="1" applyAlignment="1">
      <alignment wrapText="1"/>
    </xf>
    <xf numFmtId="164" fontId="4" fillId="0" borderId="0" xfId="0" applyNumberFormat="1" applyFont="1" applyBorder="1"/>
    <xf numFmtId="164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wrapText="1"/>
    </xf>
    <xf numFmtId="164" fontId="1" fillId="0" borderId="8" xfId="0" applyNumberFormat="1" applyFont="1" applyBorder="1"/>
    <xf numFmtId="164" fontId="1" fillId="0" borderId="6" xfId="0" applyNumberFormat="1" applyFont="1" applyBorder="1"/>
    <xf numFmtId="0" fontId="4" fillId="0" borderId="3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1" fillId="0" borderId="3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5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/>
    </xf>
    <xf numFmtId="164" fontId="2" fillId="0" borderId="9" xfId="0" applyNumberFormat="1" applyFont="1" applyBorder="1"/>
    <xf numFmtId="164" fontId="2" fillId="0" borderId="4" xfId="0" applyNumberFormat="1" applyFont="1" applyBorder="1" applyAlignment="1">
      <alignment horizontal="center" wrapText="1"/>
    </xf>
    <xf numFmtId="164" fontId="11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164" fontId="4" fillId="0" borderId="8" xfId="0" applyNumberFormat="1" applyFont="1" applyBorder="1"/>
    <xf numFmtId="0" fontId="4" fillId="0" borderId="12" xfId="0" applyFont="1" applyBorder="1" applyAlignment="1">
      <alignment wrapText="1"/>
    </xf>
    <xf numFmtId="164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13" xfId="0" applyNumberFormat="1" applyFont="1" applyBorder="1"/>
    <xf numFmtId="0" fontId="1" fillId="0" borderId="12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1" fillId="0" borderId="3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1" fillId="0" borderId="0" xfId="0" applyFont="1" applyAlignment="1"/>
    <xf numFmtId="0" fontId="1" fillId="0" borderId="3" xfId="0" applyFont="1" applyFill="1" applyBorder="1"/>
    <xf numFmtId="0" fontId="1" fillId="0" borderId="10" xfId="0" applyFont="1" applyBorder="1"/>
    <xf numFmtId="0" fontId="13" fillId="0" borderId="5" xfId="0" applyFont="1" applyBorder="1"/>
    <xf numFmtId="8" fontId="1" fillId="0" borderId="11" xfId="0" applyNumberFormat="1" applyFont="1" applyBorder="1"/>
    <xf numFmtId="164" fontId="1" fillId="0" borderId="11" xfId="0" applyNumberFormat="1" applyFont="1" applyBorder="1"/>
    <xf numFmtId="0" fontId="2" fillId="0" borderId="0" xfId="0" applyFont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164" fontId="17" fillId="0" borderId="11" xfId="0" applyNumberFormat="1" applyFont="1" applyBorder="1"/>
    <xf numFmtId="0" fontId="0" fillId="0" borderId="3" xfId="0" applyBorder="1"/>
    <xf numFmtId="164" fontId="0" fillId="0" borderId="4" xfId="0" applyNumberFormat="1" applyBorder="1"/>
    <xf numFmtId="0" fontId="15" fillId="0" borderId="3" xfId="0" applyFont="1" applyBorder="1"/>
    <xf numFmtId="0" fontId="17" fillId="0" borderId="3" xfId="0" applyFont="1" applyBorder="1"/>
    <xf numFmtId="0" fontId="0" fillId="0" borderId="17" xfId="0" applyBorder="1"/>
    <xf numFmtId="0" fontId="15" fillId="0" borderId="5" xfId="0" applyFont="1" applyBorder="1"/>
    <xf numFmtId="164" fontId="1" fillId="2" borderId="4" xfId="0" applyNumberFormat="1" applyFont="1" applyFill="1" applyBorder="1"/>
    <xf numFmtId="0" fontId="1" fillId="3" borderId="0" xfId="0" applyFont="1" applyFill="1"/>
    <xf numFmtId="0" fontId="2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9" fillId="2" borderId="3" xfId="0" applyFont="1" applyFill="1" applyBorder="1" applyAlignment="1">
      <alignment wrapText="1"/>
    </xf>
    <xf numFmtId="164" fontId="1" fillId="0" borderId="4" xfId="0" applyNumberFormat="1" applyFont="1" applyFill="1" applyBorder="1"/>
    <xf numFmtId="8" fontId="1" fillId="0" borderId="4" xfId="0" applyNumberFormat="1" applyFont="1" applyBorder="1"/>
    <xf numFmtId="14" fontId="1" fillId="0" borderId="7" xfId="0" applyNumberFormat="1" applyFont="1" applyBorder="1" applyAlignment="1">
      <alignment horizontal="left" wrapText="1"/>
    </xf>
    <xf numFmtId="14" fontId="17" fillId="0" borderId="10" xfId="0" applyNumberFormat="1" applyFont="1" applyBorder="1" applyAlignment="1">
      <alignment horizontal="left"/>
    </xf>
    <xf numFmtId="14" fontId="1" fillId="0" borderId="3" xfId="0" applyNumberFormat="1" applyFont="1" applyBorder="1" applyAlignment="1">
      <alignment horizontal="left" wrapText="1"/>
    </xf>
    <xf numFmtId="164" fontId="21" fillId="0" borderId="4" xfId="0" applyNumberFormat="1" applyFont="1" applyBorder="1"/>
    <xf numFmtId="0" fontId="4" fillId="0" borderId="12" xfId="0" applyFont="1" applyBorder="1"/>
    <xf numFmtId="164" fontId="21" fillId="0" borderId="8" xfId="0" applyNumberFormat="1" applyFont="1" applyBorder="1"/>
    <xf numFmtId="164" fontId="21" fillId="0" borderId="13" xfId="0" applyNumberFormat="1" applyFont="1" applyBorder="1"/>
    <xf numFmtId="164" fontId="23" fillId="0" borderId="6" xfId="0" applyNumberFormat="1" applyFont="1" applyBorder="1"/>
    <xf numFmtId="4" fontId="21" fillId="0" borderId="4" xfId="0" applyNumberFormat="1" applyFont="1" applyBorder="1"/>
    <xf numFmtId="0" fontId="12" fillId="0" borderId="3" xfId="0" applyFont="1" applyBorder="1"/>
    <xf numFmtId="17" fontId="1" fillId="0" borderId="3" xfId="0" applyNumberFormat="1" applyFont="1" applyBorder="1" applyAlignment="1">
      <alignment wrapText="1"/>
    </xf>
    <xf numFmtId="17" fontId="1" fillId="0" borderId="7" xfId="0" applyNumberFormat="1" applyFont="1" applyFill="1" applyBorder="1" applyAlignment="1">
      <alignment wrapText="1"/>
    </xf>
    <xf numFmtId="164" fontId="23" fillId="0" borderId="4" xfId="0" applyNumberFormat="1" applyFont="1" applyBorder="1"/>
    <xf numFmtId="164" fontId="21" fillId="0" borderId="4" xfId="0" applyNumberFormat="1" applyFont="1" applyBorder="1" applyAlignment="1">
      <alignment horizontal="right" wrapText="1"/>
    </xf>
    <xf numFmtId="164" fontId="21" fillId="0" borderId="4" xfId="0" applyNumberFormat="1" applyFont="1" applyBorder="1" applyAlignment="1">
      <alignment horizontal="right"/>
    </xf>
    <xf numFmtId="164" fontId="23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 wrapText="1"/>
    </xf>
    <xf numFmtId="164" fontId="22" fillId="0" borderId="4" xfId="0" applyNumberFormat="1" applyFont="1" applyBorder="1"/>
    <xf numFmtId="14" fontId="24" fillId="0" borderId="3" xfId="0" applyNumberFormat="1" applyFont="1" applyBorder="1" applyAlignment="1">
      <alignment wrapText="1"/>
    </xf>
    <xf numFmtId="0" fontId="24" fillId="0" borderId="14" xfId="0" applyFont="1" applyBorder="1"/>
    <xf numFmtId="0" fontId="4" fillId="0" borderId="3" xfId="0" applyFont="1" applyFill="1" applyBorder="1" applyAlignment="1">
      <alignment wrapText="1"/>
    </xf>
    <xf numFmtId="164" fontId="21" fillId="0" borderId="4" xfId="0" applyNumberFormat="1" applyFont="1" applyFill="1" applyBorder="1"/>
    <xf numFmtId="0" fontId="17" fillId="0" borderId="10" xfId="0" applyFont="1" applyBorder="1" applyAlignment="1"/>
    <xf numFmtId="164" fontId="17" fillId="0" borderId="11" xfId="0" applyNumberFormat="1" applyFont="1" applyBorder="1" applyAlignment="1">
      <alignment horizontal="right"/>
    </xf>
    <xf numFmtId="164" fontId="15" fillId="0" borderId="4" xfId="0" applyNumberFormat="1" applyFont="1" applyBorder="1"/>
    <xf numFmtId="16" fontId="17" fillId="0" borderId="3" xfId="0" applyNumberFormat="1" applyFont="1" applyBorder="1"/>
    <xf numFmtId="16" fontId="15" fillId="0" borderId="3" xfId="0" applyNumberFormat="1" applyFont="1" applyBorder="1"/>
    <xf numFmtId="164" fontId="0" fillId="0" borderId="0" xfId="0" applyNumberFormat="1" applyBorder="1"/>
    <xf numFmtId="164" fontId="1" fillId="0" borderId="13" xfId="0" applyNumberFormat="1" applyFont="1" applyBorder="1"/>
    <xf numFmtId="0" fontId="1" fillId="0" borderId="3" xfId="0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164" fontId="25" fillId="0" borderId="6" xfId="0" applyNumberFormat="1" applyFont="1" applyBorder="1"/>
    <xf numFmtId="164" fontId="26" fillId="0" borderId="6" xfId="0" applyNumberFormat="1" applyFont="1" applyBorder="1"/>
    <xf numFmtId="164" fontId="27" fillId="0" borderId="6" xfId="0" applyNumberFormat="1" applyFont="1" applyBorder="1"/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vertical="top" wrapText="1"/>
    </xf>
    <xf numFmtId="164" fontId="21" fillId="0" borderId="4" xfId="0" applyNumberFormat="1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4" fillId="0" borderId="3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1" fillId="0" borderId="2" xfId="0" applyFont="1" applyBorder="1"/>
    <xf numFmtId="164" fontId="1" fillId="0" borderId="4" xfId="0" applyNumberFormat="1" applyFont="1" applyBorder="1" applyAlignment="1">
      <alignment horizontal="left"/>
    </xf>
    <xf numFmtId="164" fontId="21" fillId="0" borderId="4" xfId="0" applyNumberFormat="1" applyFont="1" applyBorder="1" applyAlignment="1"/>
    <xf numFmtId="164" fontId="21" fillId="0" borderId="6" xfId="0" applyNumberFormat="1" applyFont="1" applyBorder="1"/>
    <xf numFmtId="0" fontId="1" fillId="0" borderId="24" xfId="0" applyFont="1" applyBorder="1"/>
    <xf numFmtId="0" fontId="0" fillId="0" borderId="1" xfId="0" applyBorder="1"/>
    <xf numFmtId="164" fontId="0" fillId="0" borderId="2" xfId="0" applyNumberFormat="1" applyBorder="1"/>
    <xf numFmtId="0" fontId="15" fillId="0" borderId="1" xfId="0" applyFont="1" applyBorder="1"/>
    <xf numFmtId="164" fontId="15" fillId="0" borderId="2" xfId="0" applyNumberFormat="1" applyFont="1" applyBorder="1"/>
    <xf numFmtId="0" fontId="2" fillId="0" borderId="2" xfId="0" applyFont="1" applyBorder="1" applyAlignment="1">
      <alignment vertical="top"/>
    </xf>
    <xf numFmtId="164" fontId="4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vertical="top"/>
    </xf>
    <xf numFmtId="0" fontId="2" fillId="0" borderId="18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164" fontId="1" fillId="0" borderId="0" xfId="0" applyNumberFormat="1" applyFont="1" applyBorder="1" applyAlignment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/>
    <xf numFmtId="0" fontId="8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8" fillId="0" borderId="20" xfId="0" applyFont="1" applyBorder="1" applyAlignment="1">
      <alignment horizontal="center" vertical="top" wrapText="1"/>
    </xf>
    <xf numFmtId="0" fontId="0" fillId="0" borderId="21" xfId="0" applyBorder="1"/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7" fillId="0" borderId="18" xfId="1" applyFont="1" applyBorder="1" applyAlignment="1">
      <alignment horizontal="center" wrapText="1"/>
    </xf>
    <xf numFmtId="0" fontId="7" fillId="0" borderId="9" xfId="1" applyFont="1" applyBorder="1" applyAlignment="1">
      <alignment horizontal="center" wrapText="1"/>
    </xf>
    <xf numFmtId="0" fontId="7" fillId="0" borderId="18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Normal" xfId="0" builtinId="0"/>
    <cellStyle name="Title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F76"/>
  <sheetViews>
    <sheetView tabSelected="1" view="pageBreakPreview" zoomScale="84" zoomScaleSheetLayoutView="84" workbookViewId="0">
      <selection activeCell="E57" sqref="E57"/>
    </sheetView>
  </sheetViews>
  <sheetFormatPr defaultRowHeight="15.75"/>
  <cols>
    <col min="1" max="1" width="1.42578125" style="3" customWidth="1"/>
    <col min="2" max="2" width="49.140625" style="1" customWidth="1"/>
    <col min="3" max="3" width="15.28515625" style="2" bestFit="1" customWidth="1"/>
    <col min="4" max="4" width="4.7109375" style="3" customWidth="1"/>
    <col min="5" max="5" width="46.7109375" style="3" bestFit="1" customWidth="1"/>
    <col min="6" max="6" width="15.5703125" style="2" bestFit="1" customWidth="1"/>
    <col min="7" max="16384" width="9.140625" style="3"/>
  </cols>
  <sheetData>
    <row r="1" spans="2:6" ht="58.5" customHeight="1">
      <c r="B1" s="141" t="s">
        <v>222</v>
      </c>
      <c r="C1" s="142"/>
      <c r="E1" s="133" t="s">
        <v>20</v>
      </c>
      <c r="F1" s="134"/>
    </row>
    <row r="2" spans="2:6">
      <c r="B2" s="8" t="s">
        <v>8</v>
      </c>
      <c r="C2" s="9">
        <v>8780.7099999999991</v>
      </c>
      <c r="E2" s="135" t="s">
        <v>26</v>
      </c>
      <c r="F2" s="136"/>
    </row>
    <row r="3" spans="2:6">
      <c r="B3" s="6"/>
      <c r="C3" s="9"/>
      <c r="E3" s="22"/>
      <c r="F3" s="9"/>
    </row>
    <row r="4" spans="2:6">
      <c r="B4" s="6"/>
      <c r="C4" s="7"/>
      <c r="E4" s="22"/>
      <c r="F4" s="9"/>
    </row>
    <row r="5" spans="2:6">
      <c r="B5" s="6" t="s">
        <v>13</v>
      </c>
      <c r="C5" s="7">
        <v>14079.75</v>
      </c>
      <c r="E5" s="22"/>
      <c r="F5" s="72"/>
    </row>
    <row r="6" spans="2:6">
      <c r="B6" s="6" t="s">
        <v>121</v>
      </c>
      <c r="C6" s="7">
        <v>1887.88</v>
      </c>
      <c r="E6" s="22" t="s">
        <v>12</v>
      </c>
      <c r="F6" s="7">
        <v>1000</v>
      </c>
    </row>
    <row r="7" spans="2:6">
      <c r="B7" s="6" t="s">
        <v>122</v>
      </c>
      <c r="C7" s="76">
        <v>360.98</v>
      </c>
      <c r="E7" s="22" t="s">
        <v>16</v>
      </c>
      <c r="F7" s="7">
        <v>2000</v>
      </c>
    </row>
    <row r="8" spans="2:6">
      <c r="B8" s="6" t="s">
        <v>16</v>
      </c>
      <c r="C8" s="7">
        <v>2032.55</v>
      </c>
      <c r="E8" s="22" t="s">
        <v>21</v>
      </c>
      <c r="F8" s="7">
        <v>1000</v>
      </c>
    </row>
    <row r="9" spans="2:6">
      <c r="B9" s="6" t="s">
        <v>203</v>
      </c>
      <c r="C9" s="7">
        <v>745.23</v>
      </c>
      <c r="E9" s="22" t="s">
        <v>22</v>
      </c>
      <c r="F9" s="7">
        <v>300</v>
      </c>
    </row>
    <row r="10" spans="2:6">
      <c r="B10" s="6" t="s">
        <v>14</v>
      </c>
      <c r="C10" s="7"/>
      <c r="E10" s="22" t="s">
        <v>23</v>
      </c>
      <c r="F10" s="7">
        <v>800</v>
      </c>
    </row>
    <row r="11" spans="2:6">
      <c r="B11" s="6" t="s">
        <v>15</v>
      </c>
      <c r="C11" s="7">
        <v>4032.99</v>
      </c>
      <c r="E11" s="22" t="s">
        <v>24</v>
      </c>
      <c r="F11" s="7">
        <v>2000</v>
      </c>
    </row>
    <row r="12" spans="2:6">
      <c r="B12" s="6" t="s">
        <v>7</v>
      </c>
      <c r="C12" s="7">
        <v>1280.25</v>
      </c>
      <c r="E12" s="22" t="s">
        <v>63</v>
      </c>
      <c r="F12" s="7">
        <v>500</v>
      </c>
    </row>
    <row r="13" spans="2:6">
      <c r="B13" s="6" t="s">
        <v>49</v>
      </c>
      <c r="C13" s="7"/>
      <c r="E13" s="24" t="s">
        <v>25</v>
      </c>
      <c r="F13" s="9">
        <f>SUM(F6:F12)</f>
        <v>7600</v>
      </c>
    </row>
    <row r="14" spans="2:6">
      <c r="B14" s="6" t="s">
        <v>50</v>
      </c>
      <c r="C14" s="7">
        <v>931.11</v>
      </c>
      <c r="E14" s="24"/>
      <c r="F14" s="9"/>
    </row>
    <row r="15" spans="2:6">
      <c r="B15" s="6" t="s">
        <v>137</v>
      </c>
      <c r="C15" s="7">
        <v>41.76</v>
      </c>
      <c r="E15" s="24"/>
      <c r="F15" s="9"/>
    </row>
    <row r="16" spans="2:6">
      <c r="B16" s="6" t="s">
        <v>135</v>
      </c>
      <c r="C16" s="7"/>
      <c r="E16" s="24"/>
      <c r="F16" s="9"/>
    </row>
    <row r="17" spans="2:6">
      <c r="B17" s="6" t="s">
        <v>131</v>
      </c>
      <c r="C17" s="7">
        <v>1014.45</v>
      </c>
      <c r="E17" s="24"/>
      <c r="F17" s="9"/>
    </row>
    <row r="18" spans="2:6">
      <c r="B18" s="6" t="s">
        <v>165</v>
      </c>
      <c r="C18" s="7">
        <v>417.06</v>
      </c>
      <c r="E18" s="22"/>
      <c r="F18" s="7"/>
    </row>
    <row r="19" spans="2:6" ht="16.5" thickBot="1">
      <c r="B19" s="6" t="s">
        <v>221</v>
      </c>
      <c r="C19" s="7">
        <v>2991.22</v>
      </c>
      <c r="E19" s="23" t="s">
        <v>27</v>
      </c>
      <c r="F19" s="11"/>
    </row>
    <row r="20" spans="2:6" ht="16.5" thickBot="1">
      <c r="B20" s="6"/>
      <c r="C20" s="7"/>
      <c r="E20" s="25"/>
      <c r="F20" s="14"/>
    </row>
    <row r="21" spans="2:6" ht="18.75">
      <c r="B21" s="8" t="s">
        <v>4</v>
      </c>
      <c r="C21" s="9">
        <f>SUM(C2:C20)</f>
        <v>38595.939999999995</v>
      </c>
      <c r="E21" s="137" t="s">
        <v>43</v>
      </c>
      <c r="F21" s="138"/>
    </row>
    <row r="22" spans="2:6" ht="16.5" thickBot="1">
      <c r="B22" s="21"/>
      <c r="C22" s="11"/>
      <c r="E22" s="139" t="s">
        <v>28</v>
      </c>
      <c r="F22" s="140"/>
    </row>
    <row r="23" spans="2:6" ht="16.5" thickBot="1">
      <c r="B23" s="12"/>
      <c r="C23" s="13"/>
      <c r="E23" s="26"/>
      <c r="F23" s="27"/>
    </row>
    <row r="24" spans="2:6">
      <c r="B24" s="16"/>
      <c r="C24" s="14"/>
    </row>
    <row r="25" spans="2:6" ht="16.5" thickBot="1">
      <c r="B25" s="16"/>
      <c r="C25" s="14"/>
    </row>
    <row r="26" spans="2:6" ht="21" thickBot="1">
      <c r="B26" s="3"/>
      <c r="C26" s="3"/>
      <c r="E26" s="69"/>
      <c r="F26" s="28"/>
    </row>
    <row r="27" spans="2:6" ht="21" thickBot="1">
      <c r="B27" s="67" t="s">
        <v>30</v>
      </c>
      <c r="C27" s="68"/>
      <c r="D27" s="68"/>
    </row>
    <row r="28" spans="2:6" ht="21" thickBot="1">
      <c r="B28" s="67"/>
      <c r="C28" s="68"/>
    </row>
    <row r="29" spans="2:6">
      <c r="B29" s="16"/>
      <c r="C29" s="14"/>
    </row>
    <row r="30" spans="2:6" ht="21" thickBot="1">
      <c r="B30" s="16"/>
      <c r="C30" s="14"/>
      <c r="E30" s="130"/>
      <c r="F30" s="130"/>
    </row>
    <row r="31" spans="2:6" ht="20.25">
      <c r="B31" s="131" t="s">
        <v>46</v>
      </c>
      <c r="C31" s="132"/>
      <c r="E31" s="55"/>
      <c r="F31" s="55"/>
    </row>
    <row r="32" spans="2:6" ht="20.25">
      <c r="B32" s="8" t="s">
        <v>8</v>
      </c>
      <c r="C32" s="9">
        <v>8780.7099999999991</v>
      </c>
      <c r="E32" s="55"/>
      <c r="F32" s="55"/>
    </row>
    <row r="33" spans="2:6">
      <c r="B33" s="8"/>
      <c r="C33" s="9"/>
      <c r="E33" s="16"/>
      <c r="F33" s="14"/>
    </row>
    <row r="34" spans="2:6">
      <c r="B34" s="8"/>
      <c r="C34" s="9"/>
      <c r="E34" s="16"/>
      <c r="F34" s="14"/>
    </row>
    <row r="35" spans="2:6">
      <c r="B35" s="6" t="s">
        <v>2</v>
      </c>
      <c r="C35" s="9"/>
      <c r="D35" s="37"/>
      <c r="E35" s="16"/>
      <c r="F35" s="14"/>
    </row>
    <row r="36" spans="2:6">
      <c r="B36" s="8" t="s">
        <v>40</v>
      </c>
      <c r="C36" s="36"/>
      <c r="E36" s="16"/>
      <c r="F36" s="14"/>
    </row>
    <row r="37" spans="2:6">
      <c r="B37" s="6" t="s">
        <v>13</v>
      </c>
      <c r="C37" s="7">
        <v>18409.48</v>
      </c>
      <c r="E37" s="16"/>
      <c r="F37" s="14"/>
    </row>
    <row r="38" spans="2:6">
      <c r="B38" s="6" t="s">
        <v>121</v>
      </c>
      <c r="C38" s="7">
        <v>1887.88</v>
      </c>
      <c r="E38" s="16"/>
      <c r="F38" s="14"/>
    </row>
    <row r="39" spans="2:6">
      <c r="B39" s="6" t="s">
        <v>89</v>
      </c>
      <c r="C39" s="7">
        <v>1023</v>
      </c>
      <c r="E39" s="16"/>
      <c r="F39" s="14"/>
    </row>
    <row r="40" spans="2:6">
      <c r="B40" s="6" t="s">
        <v>88</v>
      </c>
      <c r="C40" s="7">
        <v>1525.38</v>
      </c>
      <c r="E40" s="16"/>
      <c r="F40" s="14"/>
    </row>
    <row r="41" spans="2:6">
      <c r="B41" s="6" t="s">
        <v>160</v>
      </c>
      <c r="C41" s="7">
        <v>1465.94</v>
      </c>
      <c r="E41" s="16"/>
      <c r="F41" s="14"/>
    </row>
    <row r="42" spans="2:6">
      <c r="B42" s="6" t="s">
        <v>161</v>
      </c>
      <c r="C42" s="7">
        <v>493</v>
      </c>
      <c r="E42" s="16"/>
      <c r="F42" s="14"/>
    </row>
    <row r="43" spans="2:6">
      <c r="B43" s="6" t="s">
        <v>16</v>
      </c>
      <c r="C43" s="7">
        <v>7074.17</v>
      </c>
      <c r="E43" s="16"/>
      <c r="F43" s="14"/>
    </row>
    <row r="44" spans="2:6">
      <c r="B44" s="6" t="s">
        <v>131</v>
      </c>
      <c r="C44" s="7">
        <v>1014.45</v>
      </c>
      <c r="E44" s="16"/>
      <c r="F44" s="14"/>
    </row>
    <row r="45" spans="2:6">
      <c r="B45" s="6" t="s">
        <v>135</v>
      </c>
      <c r="C45" s="7"/>
      <c r="E45" s="16"/>
      <c r="F45" s="14"/>
    </row>
    <row r="46" spans="2:6">
      <c r="B46" s="6" t="s">
        <v>14</v>
      </c>
      <c r="C46" s="7"/>
      <c r="E46" s="16"/>
      <c r="F46" s="14"/>
    </row>
    <row r="47" spans="2:6">
      <c r="B47" s="6" t="s">
        <v>15</v>
      </c>
      <c r="C47" s="7">
        <v>4032.99</v>
      </c>
      <c r="E47" s="16"/>
      <c r="F47" s="14"/>
    </row>
    <row r="48" spans="2:6">
      <c r="B48" s="6" t="s">
        <v>7</v>
      </c>
      <c r="C48" s="7">
        <v>1280.25</v>
      </c>
      <c r="E48" s="12"/>
      <c r="F48" s="13"/>
    </row>
    <row r="49" spans="2:6">
      <c r="B49" s="6" t="s">
        <v>49</v>
      </c>
      <c r="C49" s="7"/>
      <c r="E49" s="12"/>
      <c r="F49" s="13"/>
    </row>
    <row r="50" spans="2:6">
      <c r="B50" s="6" t="s">
        <v>65</v>
      </c>
      <c r="C50" s="7">
        <v>745.23</v>
      </c>
      <c r="E50" s="16"/>
      <c r="F50" s="14"/>
    </row>
    <row r="51" spans="2:6">
      <c r="B51" s="6" t="s">
        <v>50</v>
      </c>
      <c r="C51" s="7">
        <v>931.11</v>
      </c>
      <c r="E51" s="16"/>
      <c r="F51" s="14"/>
    </row>
    <row r="52" spans="2:6">
      <c r="B52" s="6" t="s">
        <v>137</v>
      </c>
      <c r="C52" s="7">
        <v>41.76</v>
      </c>
      <c r="E52" s="16"/>
      <c r="F52" s="14"/>
    </row>
    <row r="53" spans="2:6">
      <c r="B53" s="6"/>
      <c r="C53" s="7"/>
      <c r="E53" s="16"/>
      <c r="F53" s="14"/>
    </row>
    <row r="54" spans="2:6">
      <c r="B54" s="8" t="s">
        <v>4</v>
      </c>
      <c r="C54" s="9">
        <f>SUM(C32:C53)</f>
        <v>48705.35</v>
      </c>
      <c r="E54" s="16"/>
      <c r="F54" s="14"/>
    </row>
    <row r="55" spans="2:6">
      <c r="B55" s="35"/>
      <c r="C55" s="7"/>
      <c r="E55" s="16"/>
      <c r="F55" s="14"/>
    </row>
    <row r="56" spans="2:6">
      <c r="B56" s="35" t="s">
        <v>3</v>
      </c>
      <c r="C56" s="7"/>
      <c r="E56" s="16"/>
      <c r="F56" s="14"/>
    </row>
    <row r="57" spans="2:6">
      <c r="B57" s="35"/>
      <c r="C57" s="7"/>
      <c r="E57" s="16"/>
      <c r="F57" s="14"/>
    </row>
    <row r="58" spans="2:6">
      <c r="B58" s="39" t="s">
        <v>223</v>
      </c>
      <c r="C58" s="7">
        <v>5041.62</v>
      </c>
      <c r="E58" s="16"/>
      <c r="F58" s="14"/>
    </row>
    <row r="59" spans="2:6">
      <c r="B59" s="39" t="s">
        <v>29</v>
      </c>
      <c r="C59" s="7">
        <v>11032.55</v>
      </c>
      <c r="E59" s="16"/>
      <c r="F59" s="14"/>
    </row>
    <row r="60" spans="2:6">
      <c r="B60" s="39" t="s">
        <v>23</v>
      </c>
      <c r="C60" s="7">
        <v>607.69000000000005</v>
      </c>
      <c r="E60" s="16"/>
      <c r="F60" s="14"/>
    </row>
    <row r="61" spans="2:6">
      <c r="B61" s="39" t="s">
        <v>12</v>
      </c>
      <c r="C61" s="7">
        <v>1385.45</v>
      </c>
      <c r="E61" s="16"/>
      <c r="F61" s="14"/>
    </row>
    <row r="62" spans="2:6">
      <c r="B62" s="39" t="s">
        <v>6</v>
      </c>
      <c r="C62" s="7">
        <v>526.64</v>
      </c>
      <c r="E62" s="16"/>
      <c r="F62" s="14"/>
    </row>
    <row r="63" spans="2:6">
      <c r="B63" s="39" t="s">
        <v>13</v>
      </c>
      <c r="C63" s="7">
        <v>4329.7299999999996</v>
      </c>
      <c r="E63" s="12"/>
      <c r="F63" s="14"/>
    </row>
    <row r="64" spans="2:6">
      <c r="B64" s="6" t="s">
        <v>52</v>
      </c>
      <c r="C64" s="7">
        <v>259.64</v>
      </c>
      <c r="E64" s="12"/>
      <c r="F64" s="14"/>
    </row>
    <row r="65" spans="2:6">
      <c r="B65" s="39" t="s">
        <v>67</v>
      </c>
      <c r="C65" s="7">
        <v>1311.9</v>
      </c>
      <c r="E65" s="16"/>
      <c r="F65" s="14"/>
    </row>
    <row r="66" spans="2:6">
      <c r="B66" s="35" t="s">
        <v>2</v>
      </c>
      <c r="C66" s="9">
        <f>SUM(C58:C65)</f>
        <v>24495.219999999998</v>
      </c>
      <c r="E66" s="16"/>
      <c r="F66" s="14"/>
    </row>
    <row r="67" spans="2:6">
      <c r="B67" s="35"/>
      <c r="C67" s="7"/>
      <c r="E67" s="16"/>
      <c r="F67" s="14"/>
    </row>
    <row r="68" spans="2:6">
      <c r="B68" s="39"/>
      <c r="C68" s="38"/>
      <c r="E68" s="16"/>
      <c r="F68" s="14"/>
    </row>
    <row r="69" spans="2:6">
      <c r="B69" s="39"/>
      <c r="C69" s="38"/>
      <c r="E69" s="16"/>
      <c r="F69" s="14"/>
    </row>
    <row r="70" spans="2:6" ht="16.5" thickBot="1">
      <c r="B70" s="10" t="s">
        <v>44</v>
      </c>
      <c r="C70" s="11">
        <f>SUM(C54-C66)</f>
        <v>24210.13</v>
      </c>
      <c r="E70" s="12"/>
      <c r="F70" s="13"/>
    </row>
    <row r="71" spans="2:6">
      <c r="E71" s="16"/>
      <c r="F71" s="14"/>
    </row>
    <row r="72" spans="2:6">
      <c r="E72" s="16"/>
      <c r="F72" s="14"/>
    </row>
    <row r="73" spans="2:6">
      <c r="E73" s="12"/>
      <c r="F73" s="13"/>
    </row>
    <row r="74" spans="2:6">
      <c r="E74" s="12"/>
      <c r="F74" s="13"/>
    </row>
    <row r="75" spans="2:6">
      <c r="E75" s="12"/>
      <c r="F75" s="13"/>
    </row>
    <row r="76" spans="2:6">
      <c r="E76" s="12"/>
      <c r="F76" s="13"/>
    </row>
  </sheetData>
  <mergeCells count="7">
    <mergeCell ref="E30:F30"/>
    <mergeCell ref="B31:C31"/>
    <mergeCell ref="E1:F1"/>
    <mergeCell ref="E2:F2"/>
    <mergeCell ref="E21:F21"/>
    <mergeCell ref="E22:F22"/>
    <mergeCell ref="B1:C1"/>
  </mergeCells>
  <phoneticPr fontId="0" type="noConversion"/>
  <pageMargins left="0.25" right="0.25" top="0.25" bottom="0.25" header="0.5" footer="0.5"/>
  <pageSetup orientation="landscape" horizontalDpi="4294967293" r:id="rId1"/>
  <headerFooter alignWithMargins="0"/>
  <rowBreaks count="6" manualBreakCount="6">
    <brk id="28" max="16383" man="1"/>
    <brk id="91" max="16383" man="1"/>
    <brk id="125" max="16383" man="1"/>
    <brk id="163" max="16383" man="1"/>
    <brk id="200" max="16383" man="1"/>
    <brk id="2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G398"/>
  <sheetViews>
    <sheetView view="pageBreakPreview" topLeftCell="A13" zoomScaleNormal="80" zoomScaleSheetLayoutView="100" workbookViewId="0">
      <selection activeCell="D80" sqref="D80"/>
    </sheetView>
  </sheetViews>
  <sheetFormatPr defaultRowHeight="12.75"/>
  <cols>
    <col min="1" max="1" width="3.7109375" customWidth="1"/>
    <col min="2" max="2" width="57" style="119" customWidth="1"/>
    <col min="3" max="3" width="15.7109375" style="120" customWidth="1"/>
    <col min="4" max="4" width="4.7109375" bestFit="1" customWidth="1"/>
  </cols>
  <sheetData>
    <row r="1" spans="1:4" s="3" customFormat="1" ht="27.75" customHeight="1">
      <c r="A1" s="147" t="s">
        <v>17</v>
      </c>
      <c r="B1" s="147"/>
      <c r="C1" s="147"/>
      <c r="D1" s="147"/>
    </row>
    <row r="2" spans="1:4" s="3" customFormat="1" ht="16.5" thickBot="1">
      <c r="A2" s="15"/>
      <c r="B2" s="16"/>
      <c r="C2" s="14"/>
      <c r="D2" s="15"/>
    </row>
    <row r="3" spans="1:4" s="3" customFormat="1" ht="21" thickBot="1">
      <c r="B3" s="126" t="s">
        <v>29</v>
      </c>
      <c r="C3" s="125"/>
      <c r="D3" s="123"/>
    </row>
    <row r="4" spans="1:4" s="3" customFormat="1" ht="15.75" customHeight="1">
      <c r="B4" s="33" t="s">
        <v>36</v>
      </c>
      <c r="C4" s="124">
        <f>SUM('Summary of accounts'!F23+0)</f>
        <v>0</v>
      </c>
      <c r="D4" s="15"/>
    </row>
    <row r="5" spans="1:4" s="3" customFormat="1" ht="15.75" customHeight="1">
      <c r="B5" s="56"/>
      <c r="C5" s="115"/>
      <c r="D5" s="15"/>
    </row>
    <row r="6" spans="1:4" s="3" customFormat="1" ht="15.75">
      <c r="B6" s="6" t="s">
        <v>123</v>
      </c>
      <c r="C6" s="116">
        <v>144.15</v>
      </c>
      <c r="D6" s="15"/>
    </row>
    <row r="7" spans="1:4" s="3" customFormat="1" ht="15.75">
      <c r="B7" s="56" t="s">
        <v>124</v>
      </c>
      <c r="C7" s="76">
        <v>160</v>
      </c>
      <c r="D7" s="15"/>
    </row>
    <row r="8" spans="1:4" s="3" customFormat="1" ht="15.75">
      <c r="B8" s="6" t="s">
        <v>155</v>
      </c>
      <c r="C8" s="76"/>
      <c r="D8" s="15"/>
    </row>
    <row r="9" spans="1:4" s="3" customFormat="1" ht="15.75">
      <c r="B9" s="6"/>
      <c r="C9" s="76"/>
      <c r="D9" s="15"/>
    </row>
    <row r="10" spans="1:4" s="3" customFormat="1" ht="15.75">
      <c r="B10" s="113" t="s">
        <v>126</v>
      </c>
      <c r="C10" s="76"/>
      <c r="D10" s="15"/>
    </row>
    <row r="11" spans="1:4" s="3" customFormat="1" ht="15.75">
      <c r="B11" s="6" t="s">
        <v>156</v>
      </c>
      <c r="C11" s="76">
        <v>587.66</v>
      </c>
      <c r="D11" s="15"/>
    </row>
    <row r="12" spans="1:4" s="3" customFormat="1" ht="15.75">
      <c r="B12" s="41" t="s">
        <v>157</v>
      </c>
      <c r="C12" s="76">
        <v>403.74</v>
      </c>
      <c r="D12" s="15"/>
    </row>
    <row r="13" spans="1:4" s="3" customFormat="1" ht="15.75">
      <c r="B13" s="6" t="s">
        <v>180</v>
      </c>
      <c r="C13" s="76"/>
      <c r="D13" s="15"/>
    </row>
    <row r="14" spans="1:4" s="3" customFormat="1" ht="15.75">
      <c r="B14" s="6" t="s">
        <v>181</v>
      </c>
      <c r="C14" s="76"/>
      <c r="D14" s="15"/>
    </row>
    <row r="15" spans="1:4" s="3" customFormat="1" ht="15.75">
      <c r="B15" s="6" t="s">
        <v>182</v>
      </c>
      <c r="C15" s="76"/>
      <c r="D15" s="15"/>
    </row>
    <row r="16" spans="1:4" s="3" customFormat="1" ht="15.75">
      <c r="B16" s="6" t="s">
        <v>183</v>
      </c>
      <c r="C16" s="76"/>
      <c r="D16" s="15"/>
    </row>
    <row r="17" spans="1:4" s="3" customFormat="1" ht="15.75">
      <c r="B17" s="6" t="s">
        <v>184</v>
      </c>
      <c r="C17" s="76"/>
      <c r="D17" s="15"/>
    </row>
    <row r="18" spans="1:4" s="3" customFormat="1" ht="15.75">
      <c r="B18" s="6"/>
      <c r="C18" s="76"/>
      <c r="D18" s="15"/>
    </row>
    <row r="19" spans="1:4" s="3" customFormat="1" ht="15.75">
      <c r="B19" s="6" t="s">
        <v>200</v>
      </c>
      <c r="C19" s="76">
        <v>2260</v>
      </c>
      <c r="D19" s="15"/>
    </row>
    <row r="20" spans="1:4" s="3" customFormat="1" ht="15.75">
      <c r="B20" s="6" t="s">
        <v>199</v>
      </c>
      <c r="C20" s="76">
        <v>480</v>
      </c>
    </row>
    <row r="21" spans="1:4" s="3" customFormat="1" ht="15.75">
      <c r="B21" s="56" t="s">
        <v>198</v>
      </c>
      <c r="C21" s="76">
        <v>2175</v>
      </c>
    </row>
    <row r="22" spans="1:4" s="3" customFormat="1" ht="15.75">
      <c r="B22" s="56" t="s">
        <v>154</v>
      </c>
      <c r="C22" s="76">
        <v>500</v>
      </c>
    </row>
    <row r="23" spans="1:4" s="3" customFormat="1" ht="15.75">
      <c r="B23" s="6" t="s">
        <v>159</v>
      </c>
      <c r="C23" s="76"/>
    </row>
    <row r="24" spans="1:4" s="3" customFormat="1" ht="15.75">
      <c r="B24" s="6" t="s">
        <v>170</v>
      </c>
      <c r="C24" s="76">
        <v>1422</v>
      </c>
    </row>
    <row r="25" spans="1:4" s="3" customFormat="1" ht="15.75">
      <c r="B25" s="6" t="s">
        <v>201</v>
      </c>
      <c r="C25" s="76">
        <v>2100</v>
      </c>
    </row>
    <row r="26" spans="1:4" s="3" customFormat="1" ht="15.75">
      <c r="B26" s="6" t="s">
        <v>202</v>
      </c>
      <c r="C26" s="76">
        <v>800</v>
      </c>
      <c r="D26" s="114"/>
    </row>
    <row r="27" spans="1:4" s="3" customFormat="1" ht="15.75">
      <c r="B27" s="6"/>
      <c r="C27" s="76"/>
      <c r="D27" s="15"/>
    </row>
    <row r="28" spans="1:4" s="3" customFormat="1" ht="15.75">
      <c r="B28" s="8"/>
      <c r="C28" s="85"/>
      <c r="D28" s="15"/>
    </row>
    <row r="29" spans="1:4" s="3" customFormat="1" ht="15.75">
      <c r="B29" s="8" t="s">
        <v>5</v>
      </c>
      <c r="C29" s="76">
        <f>SUM(C5:C28)</f>
        <v>11032.55</v>
      </c>
    </row>
    <row r="30" spans="1:4" s="3" customFormat="1" ht="15.75">
      <c r="B30" s="8"/>
      <c r="C30" s="76"/>
    </row>
    <row r="31" spans="1:4" s="3" customFormat="1" ht="16.5" thickBot="1">
      <c r="B31" s="10" t="s">
        <v>37</v>
      </c>
      <c r="C31" s="117">
        <f>SUM(C4-C29)</f>
        <v>-11032.55</v>
      </c>
    </row>
    <row r="32" spans="1:4" s="3" customFormat="1" ht="15.75">
      <c r="A32" s="15"/>
      <c r="B32" s="12"/>
      <c r="C32" s="14"/>
      <c r="D32" s="15"/>
    </row>
    <row r="33" spans="1:5" s="3" customFormat="1" ht="16.5" thickBot="1">
      <c r="A33" s="15"/>
      <c r="B33" s="16"/>
      <c r="C33" s="14"/>
      <c r="D33" s="15"/>
    </row>
    <row r="34" spans="1:5" s="3" customFormat="1" ht="20.25">
      <c r="B34" s="148" t="s">
        <v>23</v>
      </c>
      <c r="C34" s="149"/>
    </row>
    <row r="35" spans="1:5" s="3" customFormat="1" ht="15.75">
      <c r="B35" s="24" t="s">
        <v>34</v>
      </c>
      <c r="C35" s="9">
        <v>800</v>
      </c>
    </row>
    <row r="36" spans="1:5" s="3" customFormat="1" ht="15.75">
      <c r="B36" s="77"/>
      <c r="C36" s="38"/>
    </row>
    <row r="37" spans="1:5" s="3" customFormat="1" ht="15.75">
      <c r="B37" s="77" t="s">
        <v>85</v>
      </c>
      <c r="C37" s="38"/>
      <c r="E37" s="15"/>
    </row>
    <row r="38" spans="1:5" s="3" customFormat="1" ht="15.75">
      <c r="B38" s="92" t="s">
        <v>176</v>
      </c>
      <c r="C38" s="118"/>
    </row>
    <row r="39" spans="1:5" s="3" customFormat="1" ht="15.75">
      <c r="B39" s="17" t="s">
        <v>87</v>
      </c>
      <c r="C39" s="76">
        <v>387.99</v>
      </c>
    </row>
    <row r="40" spans="1:5" s="3" customFormat="1" ht="15.75">
      <c r="B40" s="6" t="s">
        <v>86</v>
      </c>
      <c r="C40" s="76">
        <v>6.64</v>
      </c>
    </row>
    <row r="41" spans="1:5" s="3" customFormat="1" ht="15.75">
      <c r="B41" s="17" t="s">
        <v>86</v>
      </c>
      <c r="C41" s="78">
        <v>33.03</v>
      </c>
    </row>
    <row r="42" spans="1:5" s="3" customFormat="1" ht="15.75">
      <c r="B42" s="91" t="s">
        <v>166</v>
      </c>
      <c r="C42" s="7"/>
    </row>
    <row r="43" spans="1:5" s="3" customFormat="1" ht="15.75">
      <c r="B43" s="56" t="s">
        <v>86</v>
      </c>
      <c r="C43" s="76">
        <v>121.93</v>
      </c>
    </row>
    <row r="44" spans="1:5" s="3" customFormat="1" ht="15.75">
      <c r="B44" s="56" t="s">
        <v>177</v>
      </c>
      <c r="C44" s="7">
        <v>58.1</v>
      </c>
    </row>
    <row r="45" spans="1:5" s="3" customFormat="1" ht="15.75">
      <c r="B45" s="6"/>
      <c r="C45" s="7"/>
    </row>
    <row r="46" spans="1:5" s="3" customFormat="1" ht="15.75">
      <c r="B46" s="8" t="s">
        <v>4</v>
      </c>
      <c r="C46" s="9">
        <f>SUM(C39:C45)</f>
        <v>607.68999999999994</v>
      </c>
    </row>
    <row r="47" spans="1:5" s="3" customFormat="1" ht="15.75">
      <c r="B47" s="6"/>
      <c r="C47" s="7"/>
    </row>
    <row r="48" spans="1:5" s="3" customFormat="1" ht="16.5" thickBot="1">
      <c r="B48" s="10" t="s">
        <v>35</v>
      </c>
      <c r="C48" s="11">
        <f>SUM(C35-C46)</f>
        <v>192.31000000000006</v>
      </c>
    </row>
    <row r="49" spans="1:4" s="3" customFormat="1" ht="15.75">
      <c r="A49" s="15"/>
      <c r="B49" s="16"/>
      <c r="C49" s="14"/>
      <c r="D49" s="15"/>
    </row>
    <row r="50" spans="1:4" s="3" customFormat="1" ht="16.5" thickBot="1">
      <c r="A50" s="15"/>
      <c r="B50" s="16"/>
      <c r="C50" s="14"/>
      <c r="D50" s="15"/>
    </row>
    <row r="51" spans="1:4" s="3" customFormat="1" ht="20.25">
      <c r="B51" s="43" t="s">
        <v>11</v>
      </c>
      <c r="C51" s="46"/>
    </row>
    <row r="52" spans="1:4" s="3" customFormat="1" ht="15.75">
      <c r="B52" s="20" t="s">
        <v>32</v>
      </c>
      <c r="C52" s="31">
        <v>1000</v>
      </c>
    </row>
    <row r="53" spans="1:4" s="3" customFormat="1" ht="15.75">
      <c r="B53" s="20"/>
      <c r="C53" s="30"/>
    </row>
    <row r="54" spans="1:4" s="3" customFormat="1" ht="15.75">
      <c r="B54" s="6" t="s">
        <v>53</v>
      </c>
      <c r="C54" s="76">
        <v>0</v>
      </c>
    </row>
    <row r="55" spans="1:4" s="3" customFormat="1" ht="15.75">
      <c r="B55" s="6" t="s">
        <v>54</v>
      </c>
      <c r="C55" s="76">
        <v>352.32</v>
      </c>
    </row>
    <row r="56" spans="1:4" s="3" customFormat="1" ht="15.75">
      <c r="B56" s="6" t="s">
        <v>55</v>
      </c>
      <c r="C56" s="76">
        <v>123.27</v>
      </c>
    </row>
    <row r="57" spans="1:4" s="3" customFormat="1" ht="15.75">
      <c r="B57" s="6" t="s">
        <v>56</v>
      </c>
      <c r="C57" s="76">
        <v>120.57</v>
      </c>
    </row>
    <row r="58" spans="1:4" s="3" customFormat="1" ht="15.75">
      <c r="B58" s="6" t="s">
        <v>57</v>
      </c>
      <c r="C58" s="76">
        <v>127.12</v>
      </c>
    </row>
    <row r="59" spans="1:4" s="3" customFormat="1" ht="15.75">
      <c r="B59" s="6" t="s">
        <v>58</v>
      </c>
      <c r="C59" s="76">
        <v>131.13</v>
      </c>
    </row>
    <row r="60" spans="1:4" s="3" customFormat="1" ht="15.75">
      <c r="B60" s="6" t="s">
        <v>59</v>
      </c>
      <c r="C60" s="76">
        <v>132.63</v>
      </c>
    </row>
    <row r="61" spans="1:4" s="3" customFormat="1" ht="15.75">
      <c r="B61" s="6" t="s">
        <v>60</v>
      </c>
      <c r="C61" s="76"/>
    </row>
    <row r="62" spans="1:4" s="3" customFormat="1" ht="15.75">
      <c r="B62" s="6" t="s">
        <v>61</v>
      </c>
      <c r="C62" s="76">
        <v>262.77999999999997</v>
      </c>
    </row>
    <row r="63" spans="1:4" s="3" customFormat="1" ht="15.75">
      <c r="B63" s="6" t="s">
        <v>62</v>
      </c>
      <c r="C63" s="76">
        <v>135.63</v>
      </c>
    </row>
    <row r="64" spans="1:4" s="3" customFormat="1" ht="15.75">
      <c r="B64" s="8"/>
      <c r="C64" s="7"/>
    </row>
    <row r="65" spans="1:4" s="3" customFormat="1" ht="15.75">
      <c r="B65" s="8" t="s">
        <v>4</v>
      </c>
      <c r="C65" s="85">
        <f>SUM(C54:C64)</f>
        <v>1385.4499999999998</v>
      </c>
    </row>
    <row r="66" spans="1:4" s="3" customFormat="1" ht="15.75">
      <c r="B66" s="6"/>
      <c r="C66" s="7"/>
    </row>
    <row r="67" spans="1:4" s="3" customFormat="1" ht="16.5" thickBot="1">
      <c r="B67" s="10" t="s">
        <v>33</v>
      </c>
      <c r="C67" s="11">
        <f>SUM(C52-C65)</f>
        <v>-385.44999999999982</v>
      </c>
    </row>
    <row r="68" spans="1:4" s="3" customFormat="1" ht="15.75">
      <c r="B68" s="12"/>
      <c r="C68" s="13"/>
    </row>
    <row r="69" spans="1:4" s="3" customFormat="1" ht="16.5" thickBot="1">
      <c r="A69" s="15"/>
      <c r="B69" s="16"/>
      <c r="C69" s="14"/>
      <c r="D69" s="15"/>
    </row>
    <row r="70" spans="1:4" s="3" customFormat="1" ht="20.25">
      <c r="B70" s="44" t="s">
        <v>6</v>
      </c>
      <c r="C70" s="45"/>
    </row>
    <row r="71" spans="1:4" s="3" customFormat="1" ht="15.75">
      <c r="B71" s="8" t="s">
        <v>31</v>
      </c>
      <c r="C71" s="9">
        <v>500</v>
      </c>
    </row>
    <row r="72" spans="1:4" s="3" customFormat="1" ht="15.75">
      <c r="B72" s="41" t="s">
        <v>140</v>
      </c>
      <c r="C72" s="76">
        <v>18.41</v>
      </c>
    </row>
    <row r="73" spans="1:4" s="3" customFormat="1" ht="15.75">
      <c r="B73" s="6" t="s">
        <v>141</v>
      </c>
      <c r="C73" s="76">
        <v>95.24</v>
      </c>
    </row>
    <row r="74" spans="1:4" s="3" customFormat="1" ht="15.75">
      <c r="B74" s="41" t="s">
        <v>143</v>
      </c>
      <c r="C74" s="76">
        <v>201.62</v>
      </c>
    </row>
    <row r="75" spans="1:4" s="3" customFormat="1" ht="15.75">
      <c r="B75" s="41" t="s">
        <v>145</v>
      </c>
      <c r="C75" s="76"/>
    </row>
    <row r="76" spans="1:4" s="3" customFormat="1" ht="15.75">
      <c r="B76" s="41" t="s">
        <v>146</v>
      </c>
      <c r="C76" s="76">
        <v>206</v>
      </c>
    </row>
    <row r="77" spans="1:4" s="3" customFormat="1" ht="15.75">
      <c r="B77" s="41" t="s">
        <v>147</v>
      </c>
      <c r="C77" s="76">
        <v>6.23</v>
      </c>
    </row>
    <row r="78" spans="1:4" s="3" customFormat="1" ht="15.75">
      <c r="B78" s="50"/>
      <c r="C78" s="76"/>
    </row>
    <row r="79" spans="1:4" s="3" customFormat="1" ht="15.75">
      <c r="B79" s="8" t="s">
        <v>2</v>
      </c>
      <c r="C79" s="7">
        <v>526.64</v>
      </c>
    </row>
    <row r="80" spans="1:4" s="3" customFormat="1" ht="15.75">
      <c r="B80" s="6"/>
      <c r="C80" s="7"/>
    </row>
    <row r="81" spans="1:4" s="3" customFormat="1" ht="16.5" thickBot="1">
      <c r="B81" s="10" t="s">
        <v>33</v>
      </c>
      <c r="C81" s="11">
        <f>SUM(C71-C79)</f>
        <v>-26.639999999999986</v>
      </c>
    </row>
    <row r="82" spans="1:4" s="3" customFormat="1" ht="15.75">
      <c r="A82" s="15"/>
      <c r="B82" s="16"/>
      <c r="C82" s="14"/>
      <c r="D82" s="15"/>
    </row>
    <row r="83" spans="1:4" s="3" customFormat="1" ht="16.5" customHeight="1">
      <c r="A83" s="15"/>
      <c r="B83" s="127"/>
      <c r="C83" s="127"/>
    </row>
    <row r="84" spans="1:4" s="3" customFormat="1" ht="18" customHeight="1">
      <c r="A84" s="15"/>
      <c r="B84" s="147"/>
      <c r="C84" s="147"/>
    </row>
    <row r="85" spans="1:4" s="3" customFormat="1" ht="16.5" customHeight="1" thickBot="1">
      <c r="A85" s="15"/>
      <c r="B85" s="16"/>
      <c r="C85" s="14"/>
      <c r="D85" s="42"/>
    </row>
    <row r="86" spans="1:4" s="3" customFormat="1" ht="21" thickBot="1">
      <c r="A86" s="15"/>
      <c r="B86" s="150" t="s">
        <v>69</v>
      </c>
      <c r="C86" s="151"/>
      <c r="D86" s="15"/>
    </row>
    <row r="87" spans="1:4" s="3" customFormat="1" ht="15.75">
      <c r="B87" s="33" t="s">
        <v>42</v>
      </c>
      <c r="C87" s="18"/>
    </row>
    <row r="88" spans="1:4" s="3" customFormat="1" ht="18" customHeight="1">
      <c r="A88" s="47" t="s">
        <v>47</v>
      </c>
      <c r="B88" s="6" t="s">
        <v>99</v>
      </c>
      <c r="C88" s="7">
        <v>17174.5</v>
      </c>
    </row>
    <row r="89" spans="1:4" s="3" customFormat="1" ht="15.75">
      <c r="B89" s="6" t="s">
        <v>74</v>
      </c>
      <c r="C89" s="7">
        <v>1104.98</v>
      </c>
    </row>
    <row r="90" spans="1:4" s="3" customFormat="1" ht="15.75">
      <c r="B90" s="6" t="s">
        <v>98</v>
      </c>
      <c r="C90" s="7">
        <v>130</v>
      </c>
    </row>
    <row r="91" spans="1:4" s="3" customFormat="1" ht="14.25" customHeight="1">
      <c r="B91" s="6"/>
      <c r="C91" s="7"/>
    </row>
    <row r="92" spans="1:4" s="3" customFormat="1" ht="15.75" customHeight="1">
      <c r="B92" s="8" t="s">
        <v>2</v>
      </c>
      <c r="C92" s="7">
        <f>SUM(C88:C91)</f>
        <v>18409.48</v>
      </c>
    </row>
    <row r="93" spans="1:4" s="3" customFormat="1" ht="15.75">
      <c r="B93" s="6"/>
      <c r="C93" s="7"/>
    </row>
    <row r="94" spans="1:4" s="3" customFormat="1" ht="15.75">
      <c r="B94" s="6"/>
      <c r="C94" s="7"/>
    </row>
    <row r="95" spans="1:4" s="3" customFormat="1" ht="15.75">
      <c r="B95" s="8" t="s">
        <v>48</v>
      </c>
      <c r="C95" s="7"/>
    </row>
    <row r="96" spans="1:4" s="3" customFormat="1" ht="15.75">
      <c r="B96" s="6" t="s">
        <v>94</v>
      </c>
      <c r="C96" s="76"/>
    </row>
    <row r="97" spans="2:3" s="3" customFormat="1" ht="15.75">
      <c r="B97" s="6" t="s">
        <v>95</v>
      </c>
      <c r="C97" s="76">
        <v>446.6</v>
      </c>
    </row>
    <row r="98" spans="2:3" s="3" customFormat="1" ht="15.75">
      <c r="B98" s="6" t="s">
        <v>96</v>
      </c>
      <c r="C98" s="76">
        <v>108.52</v>
      </c>
    </row>
    <row r="99" spans="2:3" s="3" customFormat="1" ht="14.25" customHeight="1">
      <c r="B99" s="6" t="s">
        <v>97</v>
      </c>
      <c r="C99" s="76">
        <v>46.86</v>
      </c>
    </row>
    <row r="100" spans="2:3" s="3" customFormat="1" ht="16.5" customHeight="1">
      <c r="B100" s="8" t="s">
        <v>75</v>
      </c>
      <c r="C100" s="76"/>
    </row>
    <row r="101" spans="2:3" s="3" customFormat="1" ht="14.25" customHeight="1">
      <c r="B101" s="6" t="s">
        <v>77</v>
      </c>
      <c r="C101" s="76">
        <v>975</v>
      </c>
    </row>
    <row r="102" spans="2:3" s="3" customFormat="1" ht="15.75">
      <c r="B102" s="6" t="s">
        <v>78</v>
      </c>
      <c r="C102" s="76">
        <v>730</v>
      </c>
    </row>
    <row r="103" spans="2:3" s="3" customFormat="1" ht="15.75">
      <c r="B103" s="6" t="s">
        <v>79</v>
      </c>
      <c r="C103" s="76">
        <v>120</v>
      </c>
    </row>
    <row r="104" spans="2:3" s="3" customFormat="1" ht="15.75">
      <c r="B104" s="6" t="s">
        <v>93</v>
      </c>
      <c r="C104" s="76">
        <v>1057.54</v>
      </c>
    </row>
    <row r="105" spans="2:3" s="3" customFormat="1" ht="15.75">
      <c r="B105" s="6" t="s">
        <v>110</v>
      </c>
      <c r="C105" s="76">
        <v>32.58</v>
      </c>
    </row>
    <row r="106" spans="2:3" s="3" customFormat="1" ht="15.75">
      <c r="B106" s="6" t="s">
        <v>113</v>
      </c>
      <c r="C106" s="76">
        <v>481.23</v>
      </c>
    </row>
    <row r="107" spans="2:3" s="3" customFormat="1" ht="15.75">
      <c r="B107" s="39" t="s">
        <v>111</v>
      </c>
      <c r="C107" s="79">
        <v>240</v>
      </c>
    </row>
    <row r="108" spans="2:3" s="3" customFormat="1" ht="15.75">
      <c r="B108" s="39" t="s">
        <v>112</v>
      </c>
      <c r="C108" s="79">
        <v>58.82</v>
      </c>
    </row>
    <row r="109" spans="2:3" s="3" customFormat="1" ht="15.75">
      <c r="B109" s="6" t="s">
        <v>125</v>
      </c>
      <c r="C109" s="76">
        <v>32.58</v>
      </c>
    </row>
    <row r="110" spans="2:3" s="3" customFormat="1" ht="15.75">
      <c r="B110" s="35" t="s">
        <v>119</v>
      </c>
      <c r="C110" s="79">
        <f>SUM(C96:C109)</f>
        <v>4329.7299999999996</v>
      </c>
    </row>
    <row r="111" spans="2:3" s="3" customFormat="1" ht="15.75">
      <c r="B111" s="39"/>
      <c r="C111" s="79"/>
    </row>
    <row r="112" spans="2:3" s="3" customFormat="1" ht="16.5" thickBot="1">
      <c r="B112" s="10" t="s">
        <v>19</v>
      </c>
      <c r="C112" s="11">
        <f>C92-C110</f>
        <v>14079.75</v>
      </c>
    </row>
    <row r="113" spans="1:4" s="3" customFormat="1" ht="15.75">
      <c r="A113" s="15"/>
      <c r="B113" s="12"/>
      <c r="C113" s="13"/>
      <c r="D113" s="15"/>
    </row>
    <row r="114" spans="1:4" s="3" customFormat="1" ht="16.5" thickBot="1">
      <c r="A114" s="15"/>
      <c r="B114" s="16"/>
      <c r="C114" s="14"/>
      <c r="D114" s="15"/>
    </row>
    <row r="115" spans="1:4" s="3" customFormat="1" ht="21" thickBot="1">
      <c r="B115" s="150" t="s">
        <v>80</v>
      </c>
      <c r="C115" s="151"/>
    </row>
    <row r="116" spans="1:4" s="3" customFormat="1" ht="15.75">
      <c r="B116" s="33" t="s">
        <v>81</v>
      </c>
      <c r="C116" s="18"/>
    </row>
    <row r="117" spans="1:4" s="3" customFormat="1" ht="15.75">
      <c r="B117" s="6" t="s">
        <v>82</v>
      </c>
      <c r="C117" s="7"/>
    </row>
    <row r="118" spans="1:4" s="3" customFormat="1" ht="15.75">
      <c r="B118" s="6" t="s">
        <v>83</v>
      </c>
      <c r="C118" s="7">
        <v>1300</v>
      </c>
    </row>
    <row r="119" spans="1:4" s="3" customFormat="1" ht="15.75">
      <c r="B119" s="6" t="s">
        <v>204</v>
      </c>
      <c r="C119" s="7">
        <v>225.38</v>
      </c>
    </row>
    <row r="120" spans="1:4" s="3" customFormat="1" ht="15.75">
      <c r="B120" s="6"/>
      <c r="C120" s="7"/>
    </row>
    <row r="121" spans="1:4" s="3" customFormat="1" ht="15.75">
      <c r="B121" s="8" t="s">
        <v>136</v>
      </c>
      <c r="C121" s="7"/>
    </row>
    <row r="122" spans="1:4" s="3" customFormat="1" ht="15.75">
      <c r="B122" s="6" t="s">
        <v>205</v>
      </c>
      <c r="C122" s="7"/>
    </row>
    <row r="123" spans="1:4" s="3" customFormat="1" ht="15.75">
      <c r="B123" s="6" t="s">
        <v>206</v>
      </c>
      <c r="C123" s="7">
        <v>2943.73</v>
      </c>
    </row>
    <row r="124" spans="1:4" s="3" customFormat="1" ht="15.75">
      <c r="B124" s="6" t="s">
        <v>207</v>
      </c>
      <c r="C124" s="76">
        <v>1477.79</v>
      </c>
    </row>
    <row r="125" spans="1:4" s="3" customFormat="1" ht="15.75">
      <c r="B125" s="6" t="s">
        <v>162</v>
      </c>
      <c r="C125" s="7">
        <v>1465.94</v>
      </c>
    </row>
    <row r="126" spans="1:4" s="3" customFormat="1" ht="15.75">
      <c r="B126" s="6"/>
      <c r="C126" s="7"/>
    </row>
    <row r="127" spans="1:4" s="3" customFormat="1" ht="16.5" thickBot="1">
      <c r="B127" s="10" t="s">
        <v>2</v>
      </c>
      <c r="C127" s="19">
        <v>2991.22</v>
      </c>
    </row>
    <row r="128" spans="1:4" s="3" customFormat="1" ht="15.75">
      <c r="A128" s="15"/>
      <c r="B128" s="12"/>
      <c r="C128" s="13"/>
      <c r="D128" s="15"/>
    </row>
    <row r="129" spans="1:4" s="3" customFormat="1" ht="35.25" thickBot="1">
      <c r="A129" s="15"/>
      <c r="B129" s="147"/>
      <c r="C129" s="147"/>
      <c r="D129" s="15"/>
    </row>
    <row r="130" spans="1:4" s="3" customFormat="1" ht="21" thickBot="1">
      <c r="B130" s="150" t="s">
        <v>84</v>
      </c>
      <c r="C130" s="151"/>
    </row>
    <row r="131" spans="1:4" s="3" customFormat="1" ht="15.75">
      <c r="B131" s="33" t="s">
        <v>31</v>
      </c>
      <c r="C131" s="32">
        <v>1000</v>
      </c>
    </row>
    <row r="132" spans="1:4" s="3" customFormat="1" ht="15.75">
      <c r="B132" s="6"/>
      <c r="C132" s="32"/>
    </row>
    <row r="133" spans="1:4" s="3" customFormat="1" ht="20.25">
      <c r="B133" s="40" t="s">
        <v>18</v>
      </c>
      <c r="C133" s="29"/>
    </row>
    <row r="134" spans="1:4" s="3" customFormat="1" ht="15.75">
      <c r="B134" s="6" t="s">
        <v>103</v>
      </c>
      <c r="C134" s="76">
        <v>248</v>
      </c>
    </row>
    <row r="135" spans="1:4" s="3" customFormat="1" ht="15.75">
      <c r="B135" s="108" t="s">
        <v>104</v>
      </c>
      <c r="C135" s="109">
        <v>131.15</v>
      </c>
    </row>
    <row r="136" spans="1:4" s="3" customFormat="1" ht="15.75">
      <c r="B136" s="6" t="s">
        <v>104</v>
      </c>
      <c r="C136" s="76">
        <v>43.79</v>
      </c>
    </row>
    <row r="137" spans="1:4" s="3" customFormat="1" ht="18" customHeight="1">
      <c r="B137" s="6" t="s">
        <v>105</v>
      </c>
      <c r="C137" s="76">
        <v>49.91</v>
      </c>
    </row>
    <row r="138" spans="1:4" s="3" customFormat="1" ht="15.75">
      <c r="B138" s="6" t="s">
        <v>106</v>
      </c>
      <c r="C138" s="76">
        <v>567.29999999999995</v>
      </c>
    </row>
    <row r="139" spans="1:4" s="3" customFormat="1" ht="15.75">
      <c r="B139" s="6" t="s">
        <v>107</v>
      </c>
      <c r="C139" s="76">
        <v>52.84</v>
      </c>
    </row>
    <row r="140" spans="1:4" s="3" customFormat="1" ht="15.75">
      <c r="B140" s="6" t="s">
        <v>108</v>
      </c>
      <c r="C140" s="76">
        <v>218.91</v>
      </c>
    </row>
    <row r="141" spans="1:4" s="3" customFormat="1" ht="15.75">
      <c r="B141" s="6" t="s">
        <v>220</v>
      </c>
      <c r="C141" s="76">
        <v>72.08</v>
      </c>
    </row>
    <row r="142" spans="1:4" s="3" customFormat="1" ht="15.75">
      <c r="B142" s="6"/>
      <c r="C142" s="7"/>
    </row>
    <row r="143" spans="1:4" s="3" customFormat="1" ht="15.75">
      <c r="B143" s="8" t="s">
        <v>2</v>
      </c>
      <c r="C143" s="9">
        <f>SUM(C134:C142)</f>
        <v>1383.98</v>
      </c>
    </row>
    <row r="144" spans="1:4" s="3" customFormat="1" ht="15.75" customHeight="1">
      <c r="B144" s="6"/>
      <c r="C144" s="7"/>
      <c r="D144" s="110"/>
    </row>
    <row r="145" spans="1:6" s="3" customFormat="1" ht="15.75" customHeight="1">
      <c r="B145" s="8" t="s">
        <v>38</v>
      </c>
      <c r="C145" s="9">
        <f>SUM(C131-C143)-C144</f>
        <v>-383.98</v>
      </c>
    </row>
    <row r="146" spans="1:6" s="3" customFormat="1" ht="16.5" thickBot="1">
      <c r="B146" s="21"/>
      <c r="C146" s="19"/>
    </row>
    <row r="147" spans="1:6" s="111" customFormat="1" ht="18.75" customHeight="1">
      <c r="A147" s="107"/>
      <c r="B147" s="33" t="s">
        <v>40</v>
      </c>
      <c r="C147" s="34"/>
      <c r="D147" s="3"/>
    </row>
    <row r="148" spans="1:6" s="3" customFormat="1" ht="15.75">
      <c r="B148" s="112" t="s">
        <v>90</v>
      </c>
      <c r="C148" s="7"/>
    </row>
    <row r="149" spans="1:6" s="3" customFormat="1" ht="15.75">
      <c r="B149" s="6" t="s">
        <v>66</v>
      </c>
      <c r="C149" s="7">
        <v>516</v>
      </c>
    </row>
    <row r="150" spans="1:6" s="3" customFormat="1" ht="16.5" customHeight="1">
      <c r="B150" s="6" t="s">
        <v>91</v>
      </c>
      <c r="C150" s="7">
        <v>507</v>
      </c>
    </row>
    <row r="151" spans="1:6" s="3" customFormat="1" ht="15.75" customHeight="1">
      <c r="B151" s="6"/>
      <c r="C151" s="7"/>
    </row>
    <row r="152" spans="1:6" s="3" customFormat="1" ht="15.75" customHeight="1">
      <c r="B152" s="8" t="s">
        <v>2</v>
      </c>
      <c r="C152" s="9">
        <f>SUM(C148:C151)</f>
        <v>1023</v>
      </c>
    </row>
    <row r="153" spans="1:6" s="3" customFormat="1" ht="15.75" customHeight="1">
      <c r="B153" s="8"/>
      <c r="C153" s="9"/>
    </row>
    <row r="154" spans="1:6" s="3" customFormat="1" ht="15" customHeight="1" thickBot="1">
      <c r="B154" s="10" t="s">
        <v>1</v>
      </c>
      <c r="C154" s="80">
        <f>C143-C152</f>
        <v>360.98</v>
      </c>
    </row>
    <row r="155" spans="1:6" s="3" customFormat="1" ht="15.75">
      <c r="A155" s="15"/>
      <c r="B155" s="12"/>
      <c r="C155" s="13"/>
      <c r="D155" s="15"/>
      <c r="F155" s="15"/>
    </row>
    <row r="156" spans="1:6" s="3" customFormat="1" ht="16.5" thickBot="1">
      <c r="A156" s="15"/>
      <c r="B156" s="16"/>
      <c r="C156" s="14"/>
      <c r="D156" s="15"/>
      <c r="F156" s="15"/>
    </row>
    <row r="157" spans="1:6" s="3" customFormat="1" ht="21" thickBot="1">
      <c r="B157" s="150" t="s">
        <v>52</v>
      </c>
      <c r="C157" s="151"/>
    </row>
    <row r="158" spans="1:6" s="3" customFormat="1" ht="15.75">
      <c r="B158" s="8" t="s">
        <v>31</v>
      </c>
      <c r="C158" s="32">
        <v>500</v>
      </c>
    </row>
    <row r="159" spans="1:6" s="3" customFormat="1" ht="15.75">
      <c r="B159" s="6"/>
      <c r="C159" s="5"/>
    </row>
    <row r="160" spans="1:6" s="3" customFormat="1" ht="15.75">
      <c r="B160" s="8" t="s">
        <v>39</v>
      </c>
      <c r="C160" s="7"/>
    </row>
    <row r="161" spans="2:3" s="3" customFormat="1" ht="15.75">
      <c r="B161" s="6" t="s">
        <v>100</v>
      </c>
      <c r="C161" s="76">
        <v>20.8</v>
      </c>
    </row>
    <row r="162" spans="2:3" s="3" customFormat="1" ht="15.75">
      <c r="B162" s="41" t="s">
        <v>109</v>
      </c>
      <c r="C162" s="76">
        <v>58.6</v>
      </c>
    </row>
    <row r="163" spans="2:3" s="3" customFormat="1" ht="15.75">
      <c r="B163" s="6" t="s">
        <v>144</v>
      </c>
      <c r="C163" s="76">
        <v>38.229999999999997</v>
      </c>
    </row>
    <row r="164" spans="2:3" s="3" customFormat="1" ht="15.75">
      <c r="B164" s="6" t="s">
        <v>150</v>
      </c>
      <c r="C164" s="76">
        <v>78.94</v>
      </c>
    </row>
    <row r="165" spans="2:3" s="3" customFormat="1" ht="15.75">
      <c r="B165" s="6" t="s">
        <v>152</v>
      </c>
      <c r="C165" s="76">
        <v>82.32</v>
      </c>
    </row>
    <row r="166" spans="2:3" s="3" customFormat="1" ht="15.75">
      <c r="B166" s="6" t="s">
        <v>167</v>
      </c>
      <c r="C166" s="76">
        <v>105</v>
      </c>
    </row>
    <row r="167" spans="2:3" s="3" customFormat="1" ht="15.75">
      <c r="B167" s="6"/>
      <c r="C167" s="7"/>
    </row>
    <row r="168" spans="2:3" s="3" customFormat="1" ht="15.75">
      <c r="B168" s="6"/>
      <c r="C168" s="76"/>
    </row>
    <row r="169" spans="2:3" s="3" customFormat="1" ht="15.75">
      <c r="B169" s="8" t="s">
        <v>2</v>
      </c>
      <c r="C169" s="85">
        <f>SUM(C160:C168)</f>
        <v>383.89</v>
      </c>
    </row>
    <row r="170" spans="2:3" s="3" customFormat="1" ht="15.75">
      <c r="B170" s="6"/>
      <c r="C170" s="7"/>
    </row>
    <row r="171" spans="2:3" s="3" customFormat="1" ht="15.75">
      <c r="B171" s="8" t="s">
        <v>38</v>
      </c>
      <c r="C171" s="9">
        <f>SUM(C158-C169)</f>
        <v>116.11000000000001</v>
      </c>
    </row>
    <row r="172" spans="2:3" s="3" customFormat="1" ht="16.5" thickBot="1">
      <c r="B172" s="10"/>
      <c r="C172" s="11"/>
    </row>
    <row r="173" spans="2:3" s="3" customFormat="1" ht="15.75">
      <c r="B173" s="33" t="s">
        <v>40</v>
      </c>
      <c r="C173" s="34"/>
    </row>
    <row r="174" spans="2:3" s="3" customFormat="1" ht="15.75">
      <c r="B174" s="6" t="s">
        <v>151</v>
      </c>
      <c r="C174" s="7">
        <v>19.25</v>
      </c>
    </row>
    <row r="175" spans="2:3" s="3" customFormat="1" ht="15.75">
      <c r="B175" s="8"/>
      <c r="C175" s="7"/>
    </row>
    <row r="176" spans="2:3" s="3" customFormat="1" ht="15.75">
      <c r="B176" s="8" t="s">
        <v>4</v>
      </c>
      <c r="C176" s="9">
        <f>SUM(C174:C175)</f>
        <v>19.25</v>
      </c>
    </row>
    <row r="177" spans="1:4" s="3" customFormat="1" ht="15.75">
      <c r="B177" s="6"/>
      <c r="C177" s="7"/>
    </row>
    <row r="178" spans="1:4" s="3" customFormat="1" ht="15.75" customHeight="1">
      <c r="B178" s="8"/>
      <c r="C178" s="9"/>
    </row>
    <row r="179" spans="1:4" s="3" customFormat="1" ht="18" customHeight="1" thickBot="1">
      <c r="B179" s="10" t="s">
        <v>2</v>
      </c>
      <c r="C179" s="11">
        <f>SUM(C171:C176)</f>
        <v>154.61000000000001</v>
      </c>
    </row>
    <row r="180" spans="1:4" s="3" customFormat="1" ht="15.75">
      <c r="A180" s="15"/>
      <c r="B180" s="12"/>
      <c r="C180" s="13"/>
      <c r="D180" s="15"/>
    </row>
    <row r="181" spans="1:4" s="3" customFormat="1" ht="16.5" thickBot="1">
      <c r="A181" s="15"/>
      <c r="B181" s="16"/>
      <c r="C181" s="14"/>
      <c r="D181" s="15"/>
    </row>
    <row r="182" spans="1:4" s="3" customFormat="1" ht="20.25">
      <c r="B182" s="148" t="s">
        <v>45</v>
      </c>
      <c r="C182" s="149"/>
    </row>
    <row r="183" spans="1:4" s="3" customFormat="1" ht="15.75">
      <c r="B183" s="8" t="s">
        <v>31</v>
      </c>
      <c r="C183" s="9">
        <v>2000</v>
      </c>
    </row>
    <row r="184" spans="1:4" s="3" customFormat="1" ht="15.75">
      <c r="B184" s="8"/>
      <c r="C184" s="9"/>
    </row>
    <row r="185" spans="1:4" s="3" customFormat="1" ht="15.75">
      <c r="B185" s="93" t="s">
        <v>39</v>
      </c>
      <c r="C185" s="71"/>
    </row>
    <row r="186" spans="1:4" s="3" customFormat="1" ht="15.75">
      <c r="B186" s="41" t="s">
        <v>191</v>
      </c>
      <c r="C186" s="94">
        <v>320</v>
      </c>
    </row>
    <row r="187" spans="1:4" s="3" customFormat="1" ht="15.75">
      <c r="B187" s="41" t="s">
        <v>192</v>
      </c>
      <c r="C187" s="94">
        <v>150</v>
      </c>
    </row>
    <row r="188" spans="1:4" s="3" customFormat="1" ht="15.75">
      <c r="B188" s="41" t="s">
        <v>193</v>
      </c>
      <c r="C188" s="94">
        <v>4021.42</v>
      </c>
    </row>
    <row r="189" spans="1:4" s="3" customFormat="1" ht="15.75">
      <c r="B189" s="41" t="s">
        <v>194</v>
      </c>
      <c r="C189" s="94">
        <v>110.25</v>
      </c>
    </row>
    <row r="190" spans="1:4" s="3" customFormat="1" ht="15.75">
      <c r="B190" s="41" t="s">
        <v>195</v>
      </c>
      <c r="C190" s="94">
        <v>19.53</v>
      </c>
    </row>
    <row r="191" spans="1:4" s="3" customFormat="1" ht="15.75">
      <c r="B191" s="41" t="s">
        <v>212</v>
      </c>
      <c r="C191" s="94">
        <v>26.25</v>
      </c>
    </row>
    <row r="192" spans="1:4" s="3" customFormat="1" ht="15.75">
      <c r="B192" s="6" t="s">
        <v>213</v>
      </c>
      <c r="C192" s="76">
        <v>50</v>
      </c>
    </row>
    <row r="193" spans="2:3" s="3" customFormat="1" ht="15.75">
      <c r="B193" s="41"/>
      <c r="C193" s="7"/>
    </row>
    <row r="194" spans="2:3" s="3" customFormat="1" ht="15.75">
      <c r="B194" s="93" t="s">
        <v>186</v>
      </c>
      <c r="C194" s="71"/>
    </row>
    <row r="195" spans="2:3" s="3" customFormat="1" ht="15.75">
      <c r="B195" s="41" t="s">
        <v>187</v>
      </c>
      <c r="C195" s="94">
        <v>169.01</v>
      </c>
    </row>
    <row r="196" spans="2:3" s="3" customFormat="1" ht="15.75">
      <c r="B196" s="41" t="s">
        <v>196</v>
      </c>
      <c r="C196" s="94">
        <v>11.94</v>
      </c>
    </row>
    <row r="197" spans="2:3" s="3" customFormat="1" ht="15.75">
      <c r="B197" s="41" t="s">
        <v>196</v>
      </c>
      <c r="C197" s="94">
        <v>10.85</v>
      </c>
    </row>
    <row r="198" spans="2:3" s="3" customFormat="1" ht="15.75">
      <c r="B198" s="41" t="s">
        <v>211</v>
      </c>
      <c r="C198" s="94">
        <v>69.95</v>
      </c>
    </row>
    <row r="199" spans="2:3" s="3" customFormat="1" ht="15.75">
      <c r="B199" s="41" t="s">
        <v>187</v>
      </c>
      <c r="C199" s="94">
        <v>82.42</v>
      </c>
    </row>
    <row r="200" spans="2:3" s="3" customFormat="1" ht="15.75">
      <c r="B200" s="41"/>
      <c r="C200" s="71"/>
    </row>
    <row r="201" spans="2:3" s="3" customFormat="1" ht="15.75">
      <c r="B201" s="93" t="s">
        <v>119</v>
      </c>
      <c r="C201" s="94">
        <f>SUM(C186:C200)</f>
        <v>5041.62</v>
      </c>
    </row>
    <row r="202" spans="2:3" s="3" customFormat="1" ht="15.75">
      <c r="B202" s="41"/>
      <c r="C202" s="71"/>
    </row>
    <row r="203" spans="2:3" s="3" customFormat="1" ht="15.75">
      <c r="B203" s="8" t="s">
        <v>188</v>
      </c>
      <c r="C203" s="9"/>
    </row>
    <row r="204" spans="2:3" s="3" customFormat="1" ht="15.75">
      <c r="B204" s="6" t="s">
        <v>189</v>
      </c>
      <c r="C204" s="7">
        <v>43.42</v>
      </c>
    </row>
    <row r="205" spans="2:3" s="3" customFormat="1" ht="17.25" customHeight="1">
      <c r="B205" s="6" t="s">
        <v>214</v>
      </c>
      <c r="C205" s="7">
        <v>3016</v>
      </c>
    </row>
    <row r="206" spans="2:3" s="3" customFormat="1" ht="16.5" customHeight="1">
      <c r="B206" s="41"/>
      <c r="C206" s="7"/>
    </row>
    <row r="207" spans="2:3" s="3" customFormat="1" ht="15.75">
      <c r="B207" s="8" t="s">
        <v>197</v>
      </c>
      <c r="C207" s="7">
        <v>4014.75</v>
      </c>
    </row>
    <row r="208" spans="2:3" s="3" customFormat="1" ht="15.75">
      <c r="B208" s="6"/>
      <c r="C208" s="7"/>
    </row>
    <row r="209" spans="1:7" s="3" customFormat="1" ht="15.75">
      <c r="B209" s="8" t="s">
        <v>4</v>
      </c>
      <c r="C209" s="9">
        <f>SUM(C204:C208)</f>
        <v>7074.17</v>
      </c>
    </row>
    <row r="210" spans="1:7" s="3" customFormat="1" ht="15.75">
      <c r="B210" s="6"/>
      <c r="C210" s="7"/>
    </row>
    <row r="211" spans="1:7" s="3" customFormat="1" ht="16.5" thickBot="1">
      <c r="B211" s="10" t="s">
        <v>1</v>
      </c>
      <c r="C211" s="104">
        <v>2032.55</v>
      </c>
    </row>
    <row r="212" spans="1:7" s="3" customFormat="1" ht="15.75">
      <c r="A212" s="15"/>
      <c r="B212" s="16"/>
      <c r="C212" s="14"/>
      <c r="D212" s="15"/>
    </row>
    <row r="213" spans="1:7" s="3" customFormat="1" ht="16.5" customHeight="1">
      <c r="A213" s="15"/>
      <c r="B213" s="152"/>
      <c r="C213" s="152"/>
      <c r="D213" s="15"/>
    </row>
    <row r="214" spans="1:7" s="3" customFormat="1" ht="16.5" thickBot="1">
      <c r="A214" s="15"/>
      <c r="B214" s="16"/>
      <c r="C214" s="128"/>
      <c r="D214" s="15"/>
      <c r="G214" s="66"/>
    </row>
    <row r="215" spans="1:7" s="3" customFormat="1" ht="21" thickBot="1">
      <c r="B215" s="150" t="s">
        <v>114</v>
      </c>
      <c r="C215" s="151"/>
    </row>
    <row r="216" spans="1:7" s="3" customFormat="1" ht="15.75">
      <c r="B216" s="17"/>
      <c r="C216" s="18"/>
    </row>
    <row r="217" spans="1:7" s="3" customFormat="1" ht="15.75">
      <c r="B217" s="6" t="s">
        <v>118</v>
      </c>
      <c r="C217" s="7">
        <v>349.49</v>
      </c>
    </row>
    <row r="218" spans="1:7" s="3" customFormat="1" ht="15.75">
      <c r="B218" s="6" t="s">
        <v>117</v>
      </c>
      <c r="C218" s="7">
        <v>180.64</v>
      </c>
    </row>
    <row r="219" spans="1:7" s="3" customFormat="1" ht="15.75">
      <c r="B219" s="6" t="s">
        <v>116</v>
      </c>
      <c r="C219" s="7">
        <v>180</v>
      </c>
    </row>
    <row r="220" spans="1:7" s="3" customFormat="1" ht="15.75">
      <c r="B220" s="102" t="s">
        <v>115</v>
      </c>
      <c r="C220" s="103">
        <v>405.76</v>
      </c>
    </row>
    <row r="221" spans="1:7" s="3" customFormat="1" ht="15.75">
      <c r="B221" s="56" t="s">
        <v>128</v>
      </c>
      <c r="C221" s="65">
        <v>225.2</v>
      </c>
    </row>
    <row r="222" spans="1:7" s="3" customFormat="1" ht="15.75">
      <c r="B222" s="56" t="s">
        <v>139</v>
      </c>
      <c r="C222" s="65">
        <v>204.29</v>
      </c>
    </row>
    <row r="223" spans="1:7" s="3" customFormat="1" ht="15.75">
      <c r="B223" s="70" t="s">
        <v>132</v>
      </c>
      <c r="C223" s="7">
        <v>212.5</v>
      </c>
    </row>
    <row r="224" spans="1:7" s="3" customFormat="1" ht="15.75">
      <c r="B224" s="70" t="s">
        <v>133</v>
      </c>
      <c r="C224" s="7">
        <v>130</v>
      </c>
    </row>
    <row r="225" spans="2:3" s="3" customFormat="1" ht="15.75">
      <c r="B225" s="70" t="s">
        <v>219</v>
      </c>
      <c r="C225" s="7"/>
    </row>
    <row r="226" spans="2:3" s="3" customFormat="1" ht="15.75">
      <c r="B226" s="70" t="s">
        <v>134</v>
      </c>
      <c r="C226" s="7"/>
    </row>
    <row r="227" spans="2:3" s="3" customFormat="1" ht="15.75">
      <c r="B227" s="6"/>
      <c r="C227" s="7"/>
    </row>
    <row r="228" spans="2:3" s="3" customFormat="1" ht="15.75">
      <c r="B228" s="8" t="s">
        <v>0</v>
      </c>
      <c r="C228" s="9">
        <f>SUM(C216:C227)</f>
        <v>1887.8799999999999</v>
      </c>
    </row>
    <row r="229" spans="2:3" s="3" customFormat="1" ht="15.75">
      <c r="B229" s="4"/>
      <c r="C229" s="5"/>
    </row>
    <row r="230" spans="2:3" s="3" customFormat="1" ht="15.75">
      <c r="B230" s="4"/>
      <c r="C230" s="5"/>
    </row>
    <row r="231" spans="2:3" s="3" customFormat="1" ht="16.5" thickBot="1">
      <c r="B231" s="10" t="s">
        <v>1</v>
      </c>
      <c r="C231" s="104">
        <v>1887.88</v>
      </c>
    </row>
    <row r="232" spans="2:3" s="3" customFormat="1" ht="15.75">
      <c r="B232" s="4"/>
      <c r="C232" s="5"/>
    </row>
    <row r="233" spans="2:3" s="3" customFormat="1" ht="16.5" thickBot="1">
      <c r="B233" s="4"/>
      <c r="C233" s="5"/>
    </row>
    <row r="234" spans="2:3" s="3" customFormat="1" ht="21" thickBot="1">
      <c r="B234" s="150" t="s">
        <v>9</v>
      </c>
      <c r="C234" s="151"/>
    </row>
    <row r="235" spans="2:3" s="3" customFormat="1" ht="15.75">
      <c r="B235" s="4"/>
      <c r="C235" s="54"/>
    </row>
    <row r="236" spans="2:3" s="3" customFormat="1" ht="15.75">
      <c r="B236" s="41"/>
      <c r="C236" s="7"/>
    </row>
    <row r="237" spans="2:3" s="3" customFormat="1" ht="15.75">
      <c r="B237" s="6"/>
      <c r="C237" s="7"/>
    </row>
    <row r="238" spans="2:3" s="3" customFormat="1" ht="15.75">
      <c r="B238" s="8" t="s">
        <v>2</v>
      </c>
      <c r="C238" s="9">
        <f>SUM(C235:C237)</f>
        <v>0</v>
      </c>
    </row>
    <row r="239" spans="2:3" s="3" customFormat="1" ht="15.75">
      <c r="B239" s="4"/>
      <c r="C239" s="5"/>
    </row>
    <row r="240" spans="2:3" s="3" customFormat="1" ht="16.5" thickBot="1">
      <c r="B240" s="10" t="s">
        <v>1</v>
      </c>
      <c r="C240" s="104">
        <f>SUM(C238)</f>
        <v>0</v>
      </c>
    </row>
    <row r="241" spans="1:5" s="3" customFormat="1" ht="15.75">
      <c r="A241" s="15"/>
      <c r="B241" s="16"/>
      <c r="C241" s="14"/>
      <c r="D241" s="15"/>
    </row>
    <row r="242" spans="1:5" s="3" customFormat="1" ht="16.5" thickBot="1">
      <c r="A242" s="15"/>
      <c r="B242" s="16"/>
      <c r="C242" s="14"/>
      <c r="D242" s="15"/>
    </row>
    <row r="243" spans="1:5" s="3" customFormat="1" ht="20.25">
      <c r="B243" s="148" t="s">
        <v>10</v>
      </c>
      <c r="C243" s="149"/>
    </row>
    <row r="244" spans="1:5" s="3" customFormat="1" ht="15.75">
      <c r="B244" s="8" t="s">
        <v>41</v>
      </c>
      <c r="C244" s="89">
        <v>300</v>
      </c>
    </row>
    <row r="245" spans="1:5" s="3" customFormat="1" ht="15.75">
      <c r="B245" s="8" t="s">
        <v>171</v>
      </c>
      <c r="C245" s="89"/>
    </row>
    <row r="246" spans="1:5" s="3" customFormat="1" ht="15.75">
      <c r="B246" s="6" t="s">
        <v>102</v>
      </c>
      <c r="C246" s="86">
        <v>15.42</v>
      </c>
    </row>
    <row r="247" spans="1:5" s="3" customFormat="1" ht="15.75">
      <c r="B247" s="56" t="s">
        <v>153</v>
      </c>
      <c r="C247" s="87">
        <v>14.48</v>
      </c>
    </row>
    <row r="248" spans="1:5" s="3" customFormat="1" ht="15.75">
      <c r="B248" s="6" t="s">
        <v>174</v>
      </c>
      <c r="C248" s="86">
        <v>26.04</v>
      </c>
    </row>
    <row r="249" spans="1:5" s="3" customFormat="1" ht="15.75">
      <c r="B249" s="6"/>
      <c r="C249" s="86"/>
    </row>
    <row r="250" spans="1:5" s="3" customFormat="1" ht="35.25">
      <c r="B250" s="8" t="s">
        <v>172</v>
      </c>
      <c r="C250" s="86"/>
      <c r="D250" s="48"/>
    </row>
    <row r="251" spans="1:5" s="3" customFormat="1" ht="15.75">
      <c r="B251" s="56" t="s">
        <v>158</v>
      </c>
      <c r="C251" s="87">
        <v>16.100000000000001</v>
      </c>
    </row>
    <row r="252" spans="1:5" s="3" customFormat="1" ht="15.75">
      <c r="B252" s="56" t="s">
        <v>168</v>
      </c>
      <c r="C252" s="87">
        <v>32.58</v>
      </c>
    </row>
    <row r="253" spans="1:5" s="3" customFormat="1" ht="16.5" customHeight="1">
      <c r="A253" s="47"/>
      <c r="B253" s="56" t="s">
        <v>149</v>
      </c>
      <c r="C253" s="87">
        <v>19.79</v>
      </c>
      <c r="E253" s="49"/>
    </row>
    <row r="254" spans="1:5" s="3" customFormat="1" ht="15.75">
      <c r="B254" s="6" t="s">
        <v>178</v>
      </c>
      <c r="C254" s="86">
        <v>28.18</v>
      </c>
    </row>
    <row r="255" spans="1:5" s="3" customFormat="1" ht="15.75">
      <c r="B255" s="6" t="s">
        <v>101</v>
      </c>
      <c r="C255" s="76">
        <v>32.58</v>
      </c>
    </row>
    <row r="256" spans="1:5" s="3" customFormat="1" ht="15.75">
      <c r="B256" s="6" t="s">
        <v>208</v>
      </c>
      <c r="C256" s="76">
        <v>32.58</v>
      </c>
    </row>
    <row r="257" spans="2:3" s="3" customFormat="1" ht="15.75">
      <c r="B257" s="6" t="s">
        <v>209</v>
      </c>
      <c r="C257" s="76">
        <v>32.58</v>
      </c>
    </row>
    <row r="258" spans="2:3" s="3" customFormat="1" ht="15.75">
      <c r="B258" s="6" t="s">
        <v>210</v>
      </c>
      <c r="C258" s="76">
        <v>22.19</v>
      </c>
    </row>
    <row r="259" spans="2:3" s="3" customFormat="1" ht="15.75">
      <c r="B259" s="8"/>
      <c r="C259" s="85"/>
    </row>
    <row r="260" spans="2:3" s="3" customFormat="1" ht="15.75">
      <c r="B260" s="6"/>
      <c r="C260" s="86"/>
    </row>
    <row r="261" spans="2:3" s="3" customFormat="1" ht="15.75">
      <c r="B261" s="8" t="s">
        <v>173</v>
      </c>
      <c r="C261" s="86"/>
    </row>
    <row r="262" spans="2:3" s="3" customFormat="1" ht="15.75">
      <c r="B262" s="6" t="s">
        <v>148</v>
      </c>
      <c r="C262" s="87">
        <v>70</v>
      </c>
    </row>
    <row r="263" spans="2:3" s="3" customFormat="1" ht="15.75">
      <c r="B263" s="6" t="s">
        <v>169</v>
      </c>
      <c r="C263" s="76">
        <v>51.48</v>
      </c>
    </row>
    <row r="264" spans="2:3" s="3" customFormat="1" ht="15.75">
      <c r="B264" s="6" t="s">
        <v>142</v>
      </c>
      <c r="C264" s="76"/>
    </row>
    <row r="265" spans="2:3" s="3" customFormat="1" ht="15.75">
      <c r="B265" s="6"/>
      <c r="C265" s="76"/>
    </row>
    <row r="266" spans="2:3" s="3" customFormat="1" ht="15.75">
      <c r="B266" s="6"/>
      <c r="C266" s="87"/>
    </row>
    <row r="267" spans="2:3" s="3" customFormat="1" ht="15.75">
      <c r="B267" s="8" t="s">
        <v>2</v>
      </c>
      <c r="C267" s="88">
        <f>SUM(C246:C266)</f>
        <v>394</v>
      </c>
    </row>
    <row r="268" spans="2:3" s="3" customFormat="1" ht="15.75">
      <c r="B268" s="6"/>
      <c r="C268" s="7"/>
    </row>
    <row r="269" spans="2:3" s="3" customFormat="1" ht="15.75">
      <c r="B269" s="8"/>
      <c r="C269" s="7"/>
    </row>
    <row r="270" spans="2:3" s="3" customFormat="1" ht="15.75">
      <c r="B270" s="8" t="s">
        <v>129</v>
      </c>
      <c r="C270" s="76"/>
    </row>
    <row r="271" spans="2:3" s="3" customFormat="1" ht="15.75">
      <c r="B271" s="83" t="s">
        <v>130</v>
      </c>
      <c r="C271" s="7">
        <v>2747.78</v>
      </c>
    </row>
    <row r="272" spans="2:3" s="3" customFormat="1" ht="15.75">
      <c r="B272" s="6" t="s">
        <v>190</v>
      </c>
      <c r="C272" s="7">
        <v>1679.21</v>
      </c>
    </row>
    <row r="273" spans="1:4" s="3" customFormat="1" ht="15.75">
      <c r="B273" s="6"/>
      <c r="C273" s="7"/>
    </row>
    <row r="274" spans="1:4" s="3" customFormat="1" ht="15.75">
      <c r="B274" s="8" t="s">
        <v>218</v>
      </c>
      <c r="C274" s="7">
        <f>SUM(C271:C273)</f>
        <v>4426.99</v>
      </c>
    </row>
    <row r="275" spans="1:4" s="3" customFormat="1" ht="15.75">
      <c r="B275" s="6"/>
      <c r="C275" s="7"/>
    </row>
    <row r="276" spans="1:4" s="3" customFormat="1" ht="15.75">
      <c r="B276" s="8"/>
      <c r="C276" s="9"/>
    </row>
    <row r="277" spans="1:4" s="3" customFormat="1" ht="15.75">
      <c r="B277" s="6"/>
      <c r="C277" s="7"/>
    </row>
    <row r="278" spans="1:4" s="3" customFormat="1" ht="16.5" thickBot="1">
      <c r="B278" s="10" t="s">
        <v>2</v>
      </c>
      <c r="C278" s="104">
        <v>4032.99</v>
      </c>
    </row>
    <row r="279" spans="1:4" s="3" customFormat="1" ht="15.75">
      <c r="A279" s="15"/>
      <c r="B279" s="12"/>
      <c r="C279" s="13"/>
      <c r="D279" s="15"/>
    </row>
    <row r="280" spans="1:4" s="3" customFormat="1" ht="16.5" thickBot="1">
      <c r="A280" s="15"/>
      <c r="B280" s="16"/>
      <c r="C280" s="14"/>
      <c r="D280" s="15"/>
    </row>
    <row r="281" spans="1:4" s="3" customFormat="1" ht="21" thickBot="1">
      <c r="B281" s="150" t="s">
        <v>7</v>
      </c>
      <c r="C281" s="151"/>
    </row>
    <row r="282" spans="1:4" s="3" customFormat="1" ht="15.75">
      <c r="B282" s="73" t="s">
        <v>73</v>
      </c>
      <c r="C282" s="18">
        <v>310.5</v>
      </c>
    </row>
    <row r="283" spans="1:4" s="3" customFormat="1" ht="15.75">
      <c r="B283" s="75" t="s">
        <v>76</v>
      </c>
      <c r="C283" s="7">
        <v>108</v>
      </c>
    </row>
    <row r="284" spans="1:4" s="3" customFormat="1" ht="15.75">
      <c r="B284" s="6" t="s">
        <v>92</v>
      </c>
      <c r="C284" s="7">
        <v>314.75</v>
      </c>
    </row>
    <row r="285" spans="1:4" s="3" customFormat="1" ht="15.75">
      <c r="B285" s="6" t="s">
        <v>163</v>
      </c>
      <c r="C285" s="7">
        <v>351</v>
      </c>
    </row>
    <row r="286" spans="1:4" s="3" customFormat="1" ht="15.75">
      <c r="B286" s="6" t="s">
        <v>76</v>
      </c>
      <c r="C286" s="7">
        <v>25</v>
      </c>
    </row>
    <row r="287" spans="1:4" s="3" customFormat="1" ht="15.75">
      <c r="B287" s="6" t="s">
        <v>216</v>
      </c>
      <c r="C287" s="7">
        <v>171</v>
      </c>
    </row>
    <row r="288" spans="1:4" s="3" customFormat="1" ht="15.75">
      <c r="B288" s="6" t="s">
        <v>217</v>
      </c>
      <c r="C288" s="7"/>
    </row>
    <row r="289" spans="1:4" s="3" customFormat="1" ht="15.75">
      <c r="B289" s="6"/>
      <c r="C289" s="7"/>
    </row>
    <row r="290" spans="1:4" s="3" customFormat="1" ht="15.75" customHeight="1">
      <c r="B290" s="6"/>
      <c r="C290" s="7"/>
    </row>
    <row r="291" spans="1:4" s="3" customFormat="1" ht="15.75" customHeight="1" thickBot="1">
      <c r="B291" s="10" t="s">
        <v>2</v>
      </c>
      <c r="C291" s="104">
        <f>SUM(C282:C290)</f>
        <v>1280.25</v>
      </c>
    </row>
    <row r="292" spans="1:4" s="3" customFormat="1" ht="15.75">
      <c r="A292" s="15"/>
      <c r="B292" s="16"/>
      <c r="C292" s="14"/>
      <c r="D292" s="15"/>
    </row>
    <row r="293" spans="1:4" s="3" customFormat="1" ht="16.5" thickBot="1">
      <c r="A293" s="15"/>
      <c r="B293" s="16"/>
      <c r="C293" s="14"/>
      <c r="D293" s="15"/>
    </row>
    <row r="294" spans="1:4" s="3" customFormat="1" ht="21" thickBot="1">
      <c r="B294" s="159" t="s">
        <v>49</v>
      </c>
      <c r="C294" s="160"/>
    </row>
    <row r="295" spans="1:4" s="3" customFormat="1" ht="15.75">
      <c r="B295" s="84"/>
      <c r="C295" s="18"/>
    </row>
    <row r="296" spans="1:4" s="3" customFormat="1" ht="15.75">
      <c r="B296" s="17"/>
      <c r="C296" s="7"/>
    </row>
    <row r="297" spans="1:4" s="3" customFormat="1" ht="15.75">
      <c r="B297" s="17"/>
      <c r="C297" s="7"/>
    </row>
    <row r="298" spans="1:4" s="3" customFormat="1" ht="15.75">
      <c r="B298" s="6"/>
      <c r="C298" s="7"/>
    </row>
    <row r="299" spans="1:4" s="3" customFormat="1" ht="16.5" thickBot="1">
      <c r="B299" s="10" t="s">
        <v>2</v>
      </c>
      <c r="C299" s="11"/>
    </row>
    <row r="300" spans="1:4" s="3" customFormat="1" ht="15.75">
      <c r="A300" s="15"/>
      <c r="B300" s="16"/>
      <c r="C300" s="14"/>
      <c r="D300" s="15"/>
    </row>
    <row r="301" spans="1:4" s="3" customFormat="1" ht="16.5" thickBot="1">
      <c r="A301" s="15"/>
      <c r="B301" s="16"/>
      <c r="C301" s="14"/>
      <c r="D301" s="15"/>
    </row>
    <row r="302" spans="1:4" s="3" customFormat="1" ht="21" thickBot="1">
      <c r="B302" s="157" t="s">
        <v>131</v>
      </c>
      <c r="C302" s="158"/>
    </row>
    <row r="303" spans="1:4" s="3" customFormat="1" ht="15.75">
      <c r="B303" s="17" t="s">
        <v>179</v>
      </c>
      <c r="C303" s="18">
        <v>839.45</v>
      </c>
    </row>
    <row r="304" spans="1:4" s="3" customFormat="1" ht="13.5" customHeight="1">
      <c r="B304" s="6" t="s">
        <v>185</v>
      </c>
      <c r="C304" s="7">
        <v>175</v>
      </c>
    </row>
    <row r="305" spans="1:4" s="3" customFormat="1" ht="15.75">
      <c r="B305" s="6" t="s">
        <v>175</v>
      </c>
      <c r="C305" s="7"/>
    </row>
    <row r="306" spans="1:4" s="3" customFormat="1" ht="15.75">
      <c r="B306" s="39"/>
      <c r="C306" s="101"/>
    </row>
    <row r="307" spans="1:4" s="3" customFormat="1" ht="16.5" thickBot="1">
      <c r="B307" s="10" t="s">
        <v>2</v>
      </c>
      <c r="C307" s="104">
        <f>SUM(C303:C306)</f>
        <v>1014.45</v>
      </c>
    </row>
    <row r="308" spans="1:4" s="3" customFormat="1" ht="15.75">
      <c r="A308" s="15"/>
      <c r="B308" s="16"/>
      <c r="C308" s="14"/>
      <c r="D308" s="15"/>
    </row>
    <row r="309" spans="1:4" s="3" customFormat="1" ht="16.5" thickBot="1">
      <c r="A309" s="15"/>
      <c r="B309" s="16"/>
      <c r="C309" s="14"/>
      <c r="D309" s="15"/>
    </row>
    <row r="310" spans="1:4" s="3" customFormat="1" ht="21" thickBot="1">
      <c r="B310" s="167" t="s">
        <v>203</v>
      </c>
      <c r="C310" s="168"/>
    </row>
    <row r="311" spans="1:4" s="3" customFormat="1" ht="15.75">
      <c r="B311" s="51" t="s">
        <v>68</v>
      </c>
      <c r="C311" s="53">
        <v>7452.3</v>
      </c>
    </row>
    <row r="312" spans="1:4" s="3" customFormat="1" ht="15.75">
      <c r="B312" s="6" t="s">
        <v>215</v>
      </c>
      <c r="C312" s="81">
        <v>6707.07</v>
      </c>
    </row>
    <row r="313" spans="1:4" s="3" customFormat="1" ht="15.75">
      <c r="B313" s="82"/>
      <c r="C313" s="60"/>
    </row>
    <row r="314" spans="1:4" s="3" customFormat="1" ht="15.75">
      <c r="B314" s="82"/>
      <c r="C314" s="60"/>
    </row>
    <row r="315" spans="1:4" s="3" customFormat="1" ht="16.5" thickBot="1">
      <c r="B315" s="52" t="s">
        <v>2</v>
      </c>
      <c r="C315" s="105">
        <v>745.23</v>
      </c>
    </row>
    <row r="316" spans="1:4" s="3" customFormat="1" ht="15.75">
      <c r="A316" s="15"/>
      <c r="B316" s="129"/>
      <c r="C316" s="100"/>
      <c r="D316" s="15"/>
    </row>
    <row r="317" spans="1:4" s="3" customFormat="1" ht="16.5" thickBot="1">
      <c r="A317" s="15"/>
      <c r="B317" s="129"/>
      <c r="C317" s="100"/>
      <c r="D317" s="15"/>
    </row>
    <row r="318" spans="1:4" s="3" customFormat="1" ht="0.75" customHeight="1">
      <c r="B318" s="161" t="s">
        <v>165</v>
      </c>
      <c r="C318" s="162"/>
    </row>
    <row r="319" spans="1:4" s="3" customFormat="1" ht="15.75" hidden="1" customHeight="1">
      <c r="B319" s="163"/>
      <c r="C319" s="164"/>
    </row>
    <row r="320" spans="1:4" s="3" customFormat="1" ht="20.25" customHeight="1" thickBot="1">
      <c r="B320" s="165"/>
      <c r="C320" s="166"/>
    </row>
    <row r="321" spans="2:3" s="3" customFormat="1" ht="15.75">
      <c r="B321" s="74" t="s">
        <v>166</v>
      </c>
      <c r="C321" s="58">
        <v>493</v>
      </c>
    </row>
    <row r="322" spans="2:3" s="3" customFormat="1" ht="15.75">
      <c r="B322" s="59"/>
      <c r="C322" s="60"/>
    </row>
    <row r="323" spans="2:3" s="3" customFormat="1" ht="15.75">
      <c r="B323" s="61" t="s">
        <v>2</v>
      </c>
      <c r="C323" s="60">
        <f>SUM(C321:C322)</f>
        <v>493</v>
      </c>
    </row>
    <row r="324" spans="2:3" s="3" customFormat="1" ht="15.75">
      <c r="B324" s="59"/>
      <c r="C324" s="60"/>
    </row>
    <row r="325" spans="2:3" s="3" customFormat="1" ht="15.75">
      <c r="B325" s="62" t="s">
        <v>175</v>
      </c>
      <c r="C325" s="90">
        <v>75.94</v>
      </c>
    </row>
    <row r="326" spans="2:3" s="3" customFormat="1" ht="15.75">
      <c r="B326" s="59"/>
      <c r="C326" s="90"/>
    </row>
    <row r="327" spans="2:3" s="3" customFormat="1" ht="15.75">
      <c r="B327" s="63"/>
      <c r="C327" s="60"/>
    </row>
    <row r="328" spans="2:3" s="3" customFormat="1" ht="17.25" customHeight="1" thickBot="1">
      <c r="B328" s="64" t="s">
        <v>1</v>
      </c>
      <c r="C328" s="106">
        <v>417.06</v>
      </c>
    </row>
    <row r="329" spans="2:3" s="3" customFormat="1" ht="15.75">
      <c r="B329" s="121"/>
      <c r="C329" s="120"/>
    </row>
    <row r="330" spans="2:3" s="3" customFormat="1" ht="16.5" thickBot="1">
      <c r="B330" s="119"/>
      <c r="C330" s="120"/>
    </row>
    <row r="331" spans="2:3" s="3" customFormat="1" ht="15.75">
      <c r="B331" s="153" t="s">
        <v>50</v>
      </c>
      <c r="C331" s="154"/>
    </row>
    <row r="332" spans="2:3" s="3" customFormat="1" ht="16.5" thickBot="1">
      <c r="B332" s="155"/>
      <c r="C332" s="156"/>
    </row>
    <row r="333" spans="2:3" s="3" customFormat="1" ht="15.75">
      <c r="B333" s="95" t="s">
        <v>71</v>
      </c>
      <c r="C333" s="96">
        <v>276</v>
      </c>
    </row>
    <row r="334" spans="2:3" s="3" customFormat="1" ht="15.75">
      <c r="B334" s="59" t="s">
        <v>72</v>
      </c>
      <c r="C334" s="60">
        <v>294.36</v>
      </c>
    </row>
    <row r="335" spans="2:3" s="3" customFormat="1" ht="15.75">
      <c r="B335" s="62" t="s">
        <v>127</v>
      </c>
      <c r="C335" s="60">
        <v>313</v>
      </c>
    </row>
    <row r="336" spans="2:3" s="3" customFormat="1" ht="24" customHeight="1">
      <c r="B336" s="62" t="s">
        <v>164</v>
      </c>
      <c r="C336" s="60">
        <v>297.75</v>
      </c>
    </row>
    <row r="337" spans="2:4" s="3" customFormat="1" ht="15.75">
      <c r="B337" s="62"/>
      <c r="C337" s="60"/>
    </row>
    <row r="338" spans="2:4" s="3" customFormat="1" ht="15.75">
      <c r="B338" s="62"/>
      <c r="C338" s="60"/>
    </row>
    <row r="339" spans="2:4" s="3" customFormat="1" ht="15.75">
      <c r="B339" s="62"/>
      <c r="C339" s="60"/>
    </row>
    <row r="340" spans="2:4" s="3" customFormat="1" ht="15.75">
      <c r="B340" s="62"/>
      <c r="C340" s="60"/>
    </row>
    <row r="341" spans="2:4" s="3" customFormat="1" ht="15.75">
      <c r="B341" s="62"/>
      <c r="C341" s="60"/>
    </row>
    <row r="342" spans="2:4" s="3" customFormat="1" ht="15.75">
      <c r="B342" s="61" t="s">
        <v>70</v>
      </c>
      <c r="C342" s="97">
        <f>SUM(C333:C341)</f>
        <v>1181.1100000000001</v>
      </c>
    </row>
    <row r="343" spans="2:4" s="3" customFormat="1" ht="15.75">
      <c r="B343" s="62"/>
      <c r="C343" s="60"/>
      <c r="D343"/>
    </row>
    <row r="344" spans="2:4" s="3" customFormat="1" ht="15.75">
      <c r="B344" s="61" t="s">
        <v>64</v>
      </c>
      <c r="C344" s="60">
        <v>0</v>
      </c>
      <c r="D344"/>
    </row>
    <row r="345" spans="2:4" s="3" customFormat="1" ht="15.75">
      <c r="B345" s="98">
        <v>41164</v>
      </c>
      <c r="C345" s="90">
        <v>250</v>
      </c>
      <c r="D345"/>
    </row>
    <row r="346" spans="2:4">
      <c r="B346" s="98"/>
      <c r="C346" s="90"/>
    </row>
    <row r="347" spans="2:4">
      <c r="B347" s="99" t="s">
        <v>120</v>
      </c>
      <c r="C347" s="90">
        <f>SUM(C345:C346)</f>
        <v>250</v>
      </c>
      <c r="D347" s="57"/>
    </row>
    <row r="348" spans="2:4">
      <c r="B348" s="62"/>
      <c r="C348" s="60"/>
    </row>
    <row r="349" spans="2:4" ht="13.5" thickBot="1">
      <c r="B349" s="64" t="s">
        <v>51</v>
      </c>
      <c r="C349" s="105">
        <f>C342-C347</f>
        <v>931.11000000000013</v>
      </c>
    </row>
    <row r="350" spans="2:4">
      <c r="B350" s="121"/>
      <c r="C350" s="122"/>
    </row>
    <row r="351" spans="2:4" ht="13.5" thickBot="1">
      <c r="B351" s="121"/>
      <c r="C351" s="122"/>
    </row>
    <row r="352" spans="2:4">
      <c r="B352" s="143" t="s">
        <v>137</v>
      </c>
      <c r="C352" s="144"/>
    </row>
    <row r="353" spans="1:4">
      <c r="B353" s="145"/>
      <c r="C353" s="146"/>
    </row>
    <row r="354" spans="1:4" ht="13.5" thickBot="1">
      <c r="B354" s="145"/>
      <c r="C354" s="146"/>
    </row>
    <row r="355" spans="1:4">
      <c r="B355" s="74"/>
      <c r="C355" s="58"/>
    </row>
    <row r="356" spans="1:4">
      <c r="B356" s="62" t="s">
        <v>138</v>
      </c>
      <c r="C356" s="60">
        <v>41.76</v>
      </c>
    </row>
    <row r="357" spans="1:4">
      <c r="B357" s="59"/>
      <c r="C357" s="60"/>
    </row>
    <row r="358" spans="1:4">
      <c r="B358" s="59"/>
      <c r="C358" s="60"/>
    </row>
    <row r="359" spans="1:4">
      <c r="B359" s="59"/>
      <c r="C359" s="60"/>
    </row>
    <row r="360" spans="1:4">
      <c r="B360" s="61" t="s">
        <v>2</v>
      </c>
      <c r="C360" s="60">
        <f>SUM(C355:C359)</f>
        <v>41.76</v>
      </c>
    </row>
    <row r="361" spans="1:4">
      <c r="B361" s="59"/>
      <c r="C361" s="60"/>
    </row>
    <row r="362" spans="1:4" ht="12.75" customHeight="1" thickBot="1">
      <c r="B362" s="64" t="s">
        <v>1</v>
      </c>
      <c r="C362" s="106">
        <v>41.76</v>
      </c>
    </row>
    <row r="363" spans="1:4" ht="18" customHeight="1">
      <c r="A363" s="129"/>
      <c r="B363" s="129"/>
      <c r="C363" s="100"/>
      <c r="D363" s="129"/>
    </row>
    <row r="364" spans="1:4">
      <c r="A364" s="129"/>
      <c r="B364" s="129"/>
      <c r="C364" s="100"/>
    </row>
    <row r="365" spans="1:4">
      <c r="A365" s="129"/>
      <c r="B365" s="129"/>
      <c r="C365" s="100"/>
    </row>
    <row r="366" spans="1:4">
      <c r="A366" s="129"/>
      <c r="B366" s="129"/>
      <c r="C366" s="100"/>
    </row>
    <row r="367" spans="1:4">
      <c r="A367" s="129"/>
      <c r="B367" s="129"/>
      <c r="C367" s="100"/>
    </row>
    <row r="368" spans="1:4">
      <c r="A368" s="129"/>
      <c r="B368" s="129"/>
      <c r="C368" s="100"/>
    </row>
    <row r="369" spans="1:3">
      <c r="A369" s="129"/>
      <c r="B369" s="129"/>
      <c r="C369" s="100"/>
    </row>
    <row r="370" spans="1:3">
      <c r="A370" s="129"/>
      <c r="B370" s="129"/>
      <c r="C370" s="100"/>
    </row>
    <row r="371" spans="1:3">
      <c r="A371" s="129"/>
      <c r="B371" s="129"/>
      <c r="C371" s="100"/>
    </row>
    <row r="372" spans="1:3">
      <c r="A372" s="129"/>
      <c r="B372" s="129"/>
      <c r="C372" s="100"/>
    </row>
    <row r="373" spans="1:3">
      <c r="A373" s="129"/>
      <c r="B373" s="129"/>
      <c r="C373" s="100"/>
    </row>
    <row r="374" spans="1:3">
      <c r="A374" s="129"/>
      <c r="B374" s="129"/>
      <c r="C374" s="100"/>
    </row>
    <row r="375" spans="1:3">
      <c r="A375" s="129"/>
      <c r="B375" s="129"/>
      <c r="C375" s="100"/>
    </row>
    <row r="376" spans="1:3">
      <c r="A376" s="129"/>
      <c r="B376" s="129"/>
      <c r="C376" s="100"/>
    </row>
    <row r="377" spans="1:3">
      <c r="A377" s="129"/>
      <c r="B377" s="129"/>
      <c r="C377" s="100"/>
    </row>
    <row r="378" spans="1:3">
      <c r="A378" s="129"/>
      <c r="B378" s="129"/>
      <c r="C378" s="100"/>
    </row>
    <row r="379" spans="1:3">
      <c r="A379" s="129"/>
      <c r="B379" s="129"/>
      <c r="C379" s="100"/>
    </row>
    <row r="380" spans="1:3">
      <c r="A380" s="129"/>
      <c r="B380" s="129"/>
      <c r="C380" s="100"/>
    </row>
    <row r="381" spans="1:3" ht="12.75" customHeight="1">
      <c r="A381" s="129"/>
      <c r="B381" s="129"/>
      <c r="C381" s="100"/>
    </row>
    <row r="382" spans="1:3" ht="12.75" customHeight="1">
      <c r="A382" s="129"/>
      <c r="B382" s="129"/>
      <c r="C382" s="100"/>
    </row>
    <row r="383" spans="1:3" ht="13.5" customHeight="1">
      <c r="A383" s="129"/>
      <c r="B383" s="129"/>
      <c r="C383" s="100"/>
    </row>
    <row r="384" spans="1:3">
      <c r="A384" s="129"/>
      <c r="B384" s="129"/>
      <c r="C384" s="100"/>
    </row>
    <row r="385" spans="1:3">
      <c r="A385" s="129"/>
      <c r="B385" s="129"/>
      <c r="C385" s="100"/>
    </row>
    <row r="386" spans="1:3">
      <c r="A386" s="129"/>
      <c r="B386" s="129"/>
      <c r="C386" s="100"/>
    </row>
    <row r="387" spans="1:3">
      <c r="A387" s="129"/>
      <c r="B387" s="129"/>
      <c r="C387" s="100"/>
    </row>
    <row r="388" spans="1:3">
      <c r="A388" s="129"/>
      <c r="B388" s="129"/>
      <c r="C388" s="100"/>
    </row>
    <row r="389" spans="1:3">
      <c r="A389" s="129"/>
      <c r="B389" s="129"/>
      <c r="C389" s="100"/>
    </row>
    <row r="390" spans="1:3">
      <c r="A390" s="129"/>
      <c r="B390" s="129"/>
      <c r="C390" s="100"/>
    </row>
    <row r="391" spans="1:3">
      <c r="A391" s="129"/>
      <c r="B391" s="129"/>
      <c r="C391" s="100"/>
    </row>
    <row r="392" spans="1:3">
      <c r="A392" s="129"/>
      <c r="B392" s="129"/>
      <c r="C392" s="100"/>
    </row>
    <row r="393" spans="1:3">
      <c r="A393" s="129"/>
      <c r="B393" s="129"/>
      <c r="C393" s="100"/>
    </row>
    <row r="394" spans="1:3">
      <c r="A394" s="129"/>
      <c r="B394" s="129"/>
      <c r="C394" s="100"/>
    </row>
    <row r="395" spans="1:3">
      <c r="A395" s="129"/>
      <c r="B395" s="129"/>
      <c r="C395" s="100"/>
    </row>
    <row r="396" spans="1:3">
      <c r="A396" s="129"/>
      <c r="B396" s="129"/>
      <c r="C396" s="100"/>
    </row>
    <row r="397" spans="1:3">
      <c r="A397" s="129"/>
      <c r="B397" s="129"/>
      <c r="C397" s="100"/>
    </row>
    <row r="398" spans="1:3">
      <c r="A398" s="129"/>
      <c r="B398" s="129"/>
      <c r="C398" s="100"/>
    </row>
  </sheetData>
  <mergeCells count="20">
    <mergeCell ref="B243:C243"/>
    <mergeCell ref="B281:C281"/>
    <mergeCell ref="B318:C320"/>
    <mergeCell ref="B310:C310"/>
    <mergeCell ref="B352:C354"/>
    <mergeCell ref="A1:D1"/>
    <mergeCell ref="B34:C34"/>
    <mergeCell ref="B84:C84"/>
    <mergeCell ref="B115:C115"/>
    <mergeCell ref="B86:C86"/>
    <mergeCell ref="B182:C182"/>
    <mergeCell ref="B215:C215"/>
    <mergeCell ref="B213:C213"/>
    <mergeCell ref="B157:C157"/>
    <mergeCell ref="B129:C129"/>
    <mergeCell ref="B130:C130"/>
    <mergeCell ref="B331:C332"/>
    <mergeCell ref="B302:C302"/>
    <mergeCell ref="B294:C294"/>
    <mergeCell ref="B234:C234"/>
  </mergeCells>
  <phoneticPr fontId="0" type="noConversion"/>
  <pageMargins left="0" right="0.7" top="0.75" bottom="0.75" header="0.3" footer="0.3"/>
  <pageSetup scale="50" orientation="portrait" horizontalDpi="4294967293" r:id="rId1"/>
  <headerFooter scaleWithDoc="0"/>
  <rowBreaks count="4" manualBreakCount="4">
    <brk id="83" max="3" man="1"/>
    <brk id="155" max="3" man="1"/>
    <brk id="241" max="3" man="1"/>
    <brk id="31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of accounts</vt:lpstr>
      <vt:lpstr>Detail of accounts</vt:lpstr>
      <vt:lpstr>Sheet3</vt:lpstr>
      <vt:lpstr>'Detail of accounts'!Print_Area</vt:lpstr>
    </vt:vector>
  </TitlesOfParts>
  <Company>Roeslein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Martin</dc:creator>
  <cp:lastModifiedBy>Alston</cp:lastModifiedBy>
  <cp:lastPrinted>2013-05-01T19:14:24Z</cp:lastPrinted>
  <dcterms:created xsi:type="dcterms:W3CDTF">2008-03-13T18:58:49Z</dcterms:created>
  <dcterms:modified xsi:type="dcterms:W3CDTF">2013-05-07T15:46:27Z</dcterms:modified>
</cp:coreProperties>
</file>